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Ed Parkrun" sheetId="1" r:id="rId1"/>
    <sheet name="Falkirk Parkrun" sheetId="2" r:id="rId2"/>
    <sheet name="Men's Results" sheetId="3" r:id="rId3"/>
    <sheet name="Women's Results" sheetId="4" r:id="rId4"/>
    <sheet name="Junior Results" sheetId="5" r:id="rId5"/>
    <sheet name="National Road Relays - Womens" sheetId="6" r:id="rId6"/>
    <sheet name="NRR - Mens" sheetId="7" r:id="rId7"/>
  </sheets>
  <calcPr calcId="144525"/>
</workbook>
</file>

<file path=xl/calcChain.xml><?xml version="1.0" encoding="utf-8"?>
<calcChain xmlns="http://schemas.openxmlformats.org/spreadsheetml/2006/main">
  <c r="C55" i="1" l="1"/>
  <c r="C42" i="1"/>
  <c r="C39" i="1"/>
  <c r="C38" i="1"/>
  <c r="C21" i="1"/>
  <c r="C14" i="1"/>
  <c r="C9" i="1"/>
  <c r="C4" i="1"/>
  <c r="C3" i="1" l="1"/>
  <c r="C5" i="1"/>
  <c r="C8" i="1"/>
  <c r="C10" i="1"/>
  <c r="C11" i="1"/>
  <c r="C12" i="1"/>
  <c r="C13" i="1"/>
  <c r="C15" i="1"/>
  <c r="C16" i="1"/>
  <c r="C18" i="1"/>
  <c r="C19" i="1"/>
  <c r="C22" i="1"/>
  <c r="C24" i="1"/>
  <c r="C27" i="1"/>
  <c r="C28" i="1"/>
  <c r="C29" i="1"/>
  <c r="C30" i="1"/>
  <c r="C31" i="1"/>
  <c r="C33" i="1"/>
  <c r="C34" i="1"/>
  <c r="C35" i="1"/>
  <c r="C36" i="1"/>
  <c r="C37" i="1"/>
  <c r="C40" i="1"/>
  <c r="C41" i="1"/>
  <c r="C44" i="1"/>
  <c r="C45" i="1"/>
  <c r="C48" i="1"/>
  <c r="C49" i="1"/>
  <c r="C50" i="1"/>
  <c r="C51" i="1"/>
  <c r="C52" i="1"/>
  <c r="C53" i="1"/>
  <c r="C54" i="1"/>
  <c r="C56" i="1"/>
  <c r="C58" i="1"/>
  <c r="C59" i="1"/>
  <c r="C60" i="1"/>
  <c r="C6" i="1"/>
  <c r="C7" i="1"/>
  <c r="C17" i="1"/>
  <c r="C20" i="1"/>
  <c r="C23" i="1"/>
  <c r="C25" i="1"/>
  <c r="C26" i="1"/>
  <c r="C32" i="1"/>
  <c r="C43" i="1"/>
  <c r="C46" i="1"/>
  <c r="C47" i="1"/>
  <c r="C57" i="1"/>
  <c r="C2" i="1"/>
  <c r="G17" i="3" l="1"/>
  <c r="H17" i="3"/>
  <c r="G18" i="3"/>
  <c r="H18" i="3"/>
  <c r="G3" i="3"/>
  <c r="H3" i="3"/>
  <c r="G15" i="3"/>
  <c r="H15" i="3"/>
  <c r="G9" i="3"/>
  <c r="H9" i="3"/>
  <c r="E5" i="4"/>
  <c r="E6" i="4"/>
  <c r="E10" i="4"/>
  <c r="E12" i="4"/>
  <c r="E11" i="4"/>
  <c r="E9" i="4"/>
  <c r="E4" i="4"/>
  <c r="F19" i="6"/>
  <c r="F16" i="6"/>
  <c r="F13" i="6"/>
  <c r="F12" i="6"/>
  <c r="F11" i="6"/>
  <c r="D18" i="7"/>
  <c r="D15" i="7"/>
  <c r="D14" i="7"/>
  <c r="D12" i="7"/>
  <c r="D10" i="7"/>
  <c r="D5" i="7"/>
  <c r="C5" i="7"/>
  <c r="D5" i="6"/>
  <c r="D6" i="6" s="1"/>
  <c r="E14" i="6" s="1"/>
  <c r="C5" i="6"/>
  <c r="F14" i="6" l="1"/>
  <c r="E17" i="6"/>
  <c r="F17" i="6" s="1"/>
  <c r="E10" i="6"/>
  <c r="F10" i="6" s="1"/>
  <c r="E15" i="6"/>
  <c r="F15" i="6" s="1"/>
  <c r="E18" i="6"/>
  <c r="F18" i="6" s="1"/>
  <c r="D6" i="7"/>
  <c r="J3" i="5"/>
  <c r="J4" i="5"/>
  <c r="J5" i="5"/>
  <c r="J2" i="5"/>
  <c r="K5" i="5"/>
  <c r="K4" i="5"/>
  <c r="K3" i="5"/>
  <c r="K2" i="5"/>
  <c r="H16" i="4"/>
  <c r="G16" i="4"/>
  <c r="H15" i="4"/>
  <c r="G15" i="4"/>
  <c r="H14" i="4"/>
  <c r="G14" i="4"/>
  <c r="H13" i="4"/>
  <c r="G13" i="4"/>
  <c r="H9" i="4"/>
  <c r="G9" i="4"/>
  <c r="H11" i="4"/>
  <c r="G11" i="4"/>
  <c r="H12" i="4"/>
  <c r="G12" i="4"/>
  <c r="H10" i="4"/>
  <c r="G10" i="4"/>
  <c r="H8" i="4"/>
  <c r="G8" i="4"/>
  <c r="H6" i="4"/>
  <c r="G6" i="4"/>
  <c r="H5" i="4"/>
  <c r="G5" i="4"/>
  <c r="H3" i="4"/>
  <c r="G3" i="4"/>
  <c r="H2" i="4"/>
  <c r="G2" i="4"/>
  <c r="H4" i="4"/>
  <c r="G4" i="4"/>
  <c r="H5" i="3"/>
  <c r="H2" i="3"/>
  <c r="H11" i="3"/>
  <c r="H14" i="3"/>
  <c r="H20" i="3"/>
  <c r="H8" i="3"/>
  <c r="H16" i="3"/>
  <c r="H13" i="3"/>
  <c r="H19" i="3"/>
  <c r="H4" i="3"/>
  <c r="H10" i="3"/>
  <c r="H22" i="3"/>
  <c r="H7" i="3"/>
  <c r="H21" i="3"/>
  <c r="G5" i="3"/>
  <c r="G2" i="3"/>
  <c r="G11" i="3"/>
  <c r="G14" i="3"/>
  <c r="G20" i="3"/>
  <c r="G8" i="3"/>
  <c r="G16" i="3"/>
  <c r="G13" i="3"/>
  <c r="G19" i="3"/>
  <c r="G4" i="3"/>
  <c r="G10" i="3"/>
  <c r="G22" i="3"/>
  <c r="G7" i="3"/>
  <c r="G21" i="3"/>
  <c r="E11" i="7" l="1"/>
  <c r="E16" i="7"/>
  <c r="E19" i="7"/>
  <c r="E9" i="7"/>
  <c r="F16" i="7"/>
  <c r="E13" i="7"/>
  <c r="E20" i="7"/>
</calcChain>
</file>

<file path=xl/sharedStrings.xml><?xml version="1.0" encoding="utf-8"?>
<sst xmlns="http://schemas.openxmlformats.org/spreadsheetml/2006/main" count="228" uniqueCount="84">
  <si>
    <t>Runner</t>
  </si>
  <si>
    <t>Time</t>
  </si>
  <si>
    <t>Date</t>
  </si>
  <si>
    <t>Jon Barclay</t>
  </si>
  <si>
    <t>Name</t>
  </si>
  <si>
    <t>Colin Partridge</t>
  </si>
  <si>
    <t>M</t>
  </si>
  <si>
    <t>Kenton Jones</t>
  </si>
  <si>
    <t>Stephen Malcolm</t>
  </si>
  <si>
    <t>Paul Young</t>
  </si>
  <si>
    <t>Christine MacVarish</t>
  </si>
  <si>
    <t>Finlay Slane</t>
  </si>
  <si>
    <t>Alan Moffat</t>
  </si>
  <si>
    <t>Martin Leadbetter</t>
  </si>
  <si>
    <t>Brian Reid</t>
  </si>
  <si>
    <t>Colin Wishart</t>
  </si>
  <si>
    <t>Kenny Mearns</t>
  </si>
  <si>
    <t>Lasswade</t>
  </si>
  <si>
    <t>Category</t>
  </si>
  <si>
    <t>Scott Balfour</t>
  </si>
  <si>
    <t>Lana Turnbull</t>
  </si>
  <si>
    <t>Ted Finch</t>
  </si>
  <si>
    <t>D Ewart L Scott</t>
  </si>
  <si>
    <t>Mike Turnbull</t>
  </si>
  <si>
    <t>Val Finch</t>
  </si>
  <si>
    <t>Gartmorn</t>
  </si>
  <si>
    <t>Edel Mooney</t>
  </si>
  <si>
    <t>Chloe Cox</t>
  </si>
  <si>
    <t>Saran Jones</t>
  </si>
  <si>
    <t>F40</t>
  </si>
  <si>
    <t>Shona Young</t>
  </si>
  <si>
    <t>John Malcolm</t>
  </si>
  <si>
    <t>F</t>
  </si>
  <si>
    <t>Total</t>
  </si>
  <si>
    <t>Total Races</t>
  </si>
  <si>
    <t>M40</t>
  </si>
  <si>
    <t>M50</t>
  </si>
  <si>
    <t>Abbie Malcolm</t>
  </si>
  <si>
    <t>Jim Alexander</t>
  </si>
  <si>
    <t>Please report all intentional mistakes to John Malcolm</t>
  </si>
  <si>
    <t>jam600.t21@btinternet.com</t>
  </si>
  <si>
    <t>or via club Facebook page</t>
  </si>
  <si>
    <t>Alex Moffat</t>
  </si>
  <si>
    <t>Robyn McDonald</t>
  </si>
  <si>
    <t>Louis McDonald</t>
  </si>
  <si>
    <t xml:space="preserve">Note, due to poor driving conditions (snow) on the way to Gartmorn, those juniors who registered but couldn't make it due to the conditions can use Gartmorn as a championship counter </t>
  </si>
  <si>
    <t>Jill Horsburgh</t>
  </si>
  <si>
    <t>Cara McCafferty</t>
  </si>
  <si>
    <t>Gerry McCafferty</t>
  </si>
  <si>
    <t>Ewart Scott</t>
  </si>
  <si>
    <t>Jocelyn Moar</t>
  </si>
  <si>
    <t>Cliff Dicker</t>
  </si>
  <si>
    <t>Jo Hall</t>
  </si>
  <si>
    <t>Sarah Inglis</t>
  </si>
  <si>
    <t>Lynne Murray</t>
  </si>
  <si>
    <t>Christine McVarish</t>
  </si>
  <si>
    <t>Max McNeill</t>
  </si>
  <si>
    <t>Scott Nelson</t>
  </si>
  <si>
    <t>Donald Shaw</t>
  </si>
  <si>
    <t>Peter West</t>
  </si>
  <si>
    <t>Ian Leggett</t>
  </si>
  <si>
    <t>Fastest Short Legs</t>
  </si>
  <si>
    <t>Fastest Long Legs</t>
  </si>
  <si>
    <t>Total Time Fastest Three Legs</t>
  </si>
  <si>
    <t>Ratio (Total Long / Total Short)</t>
  </si>
  <si>
    <t>Short or Long Leg?</t>
  </si>
  <si>
    <t>Short</t>
  </si>
  <si>
    <t>Long</t>
  </si>
  <si>
    <t>Calculated Leg Time</t>
  </si>
  <si>
    <t>Championship Points</t>
  </si>
  <si>
    <t>Actual Leg Time</t>
  </si>
  <si>
    <t>Calculated Leg Time - Actual Leg Time * Ratio (Short only)</t>
  </si>
  <si>
    <t xml:space="preserve"> Awarded Leg Time</t>
  </si>
  <si>
    <t>NRR</t>
  </si>
  <si>
    <t>M70</t>
  </si>
  <si>
    <t>M60</t>
  </si>
  <si>
    <t>Pol McDonald</t>
  </si>
  <si>
    <t>Owen Williams</t>
  </si>
  <si>
    <t>Iain Horsburgh</t>
  </si>
  <si>
    <t>Mike Lieberman</t>
  </si>
  <si>
    <t>Minute Miles</t>
  </si>
  <si>
    <t>Alan Robertson</t>
  </si>
  <si>
    <t>Graeme Ackland</t>
  </si>
  <si>
    <t>HBT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</si>
</sst>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right" vertical="center" wrapText="1" indent="2"/>
    </xf>
    <xf numFmtId="0" fontId="0" fillId="0" borderId="1" xfId="0" applyFont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0" borderId="0" xfId="0" applyFont="1" applyAlignment="1"/>
    <xf numFmtId="0" fontId="0" fillId="0" borderId="1" xfId="0" applyBorder="1"/>
    <xf numFmtId="21" fontId="0" fillId="0" borderId="1" xfId="0" applyNumberFormat="1" applyBorder="1"/>
    <xf numFmtId="14" fontId="0" fillId="0" borderId="1" xfId="0" applyNumberFormat="1" applyBorder="1"/>
    <xf numFmtId="0" fontId="6" fillId="0" borderId="0" xfId="1" applyAlignment="1"/>
    <xf numFmtId="0" fontId="6" fillId="0" borderId="0" xfId="1" applyFont="1" applyAlignment="1"/>
    <xf numFmtId="0" fontId="5" fillId="0" borderId="1" xfId="0" applyFont="1" applyBorder="1"/>
    <xf numFmtId="0" fontId="0" fillId="0" borderId="1" xfId="0" applyFill="1" applyBorder="1"/>
    <xf numFmtId="21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9" fontId="4" fillId="0" borderId="0" xfId="2" applyFont="1"/>
    <xf numFmtId="21" fontId="0" fillId="0" borderId="0" xfId="0" applyNumberFormat="1" applyAlignment="1">
      <alignment wrapText="1"/>
    </xf>
    <xf numFmtId="46" fontId="0" fillId="0" borderId="0" xfId="0" applyNumberFormat="1"/>
    <xf numFmtId="0" fontId="0" fillId="0" borderId="1" xfId="0" applyBorder="1" applyAlignment="1">
      <alignment wrapText="1"/>
    </xf>
    <xf numFmtId="21" fontId="0" fillId="0" borderId="1" xfId="0" applyNumberFormat="1" applyBorder="1" applyAlignment="1">
      <alignment wrapText="1"/>
    </xf>
    <xf numFmtId="46" fontId="0" fillId="0" borderId="1" xfId="0" applyNumberFormat="1" applyBorder="1" applyAlignment="1">
      <alignment wrapText="1"/>
    </xf>
    <xf numFmtId="46" fontId="0" fillId="0" borderId="1" xfId="0" applyNumberFormat="1" applyBorder="1"/>
    <xf numFmtId="9" fontId="0" fillId="0" borderId="1" xfId="2" applyFont="1" applyBorder="1"/>
    <xf numFmtId="0" fontId="0" fillId="0" borderId="0" xfId="0" applyFont="1" applyBorder="1" applyAlignment="1"/>
    <xf numFmtId="0" fontId="0" fillId="0" borderId="0" xfId="0" applyFont="1" applyBorder="1"/>
    <xf numFmtId="0" fontId="0" fillId="0" borderId="1" xfId="0" applyFont="1" applyFill="1" applyBorder="1" applyAlignment="1"/>
    <xf numFmtId="0" fontId="0" fillId="0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21" fontId="0" fillId="0" borderId="1" xfId="0" applyNumberFormat="1" applyFill="1" applyBorder="1"/>
    <xf numFmtId="0" fontId="2" fillId="0" borderId="1" xfId="0" applyFont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600.t21@btinterne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m600.t21@btinterne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m600.t21@btinternet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am600.t21@btinternet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jam600.t21@btinternet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F8" sqref="F8"/>
    </sheetView>
  </sheetViews>
  <sheetFormatPr defaultRowHeight="15" x14ac:dyDescent="0.25"/>
  <cols>
    <col min="1" max="1" width="38.28515625" customWidth="1"/>
    <col min="2" max="3" width="13.7109375" customWidth="1"/>
    <col min="4" max="4" width="17.7109375" customWidth="1"/>
    <col min="6" max="6" width="50.140625" bestFit="1" customWidth="1"/>
  </cols>
  <sheetData>
    <row r="1" spans="1:6" x14ac:dyDescent="0.25">
      <c r="A1" s="5" t="s">
        <v>0</v>
      </c>
      <c r="B1" s="5" t="s">
        <v>1</v>
      </c>
      <c r="C1" s="5" t="s">
        <v>80</v>
      </c>
      <c r="D1" s="5" t="s">
        <v>2</v>
      </c>
    </row>
    <row r="2" spans="1:6" x14ac:dyDescent="0.25">
      <c r="A2" s="16" t="s">
        <v>5</v>
      </c>
      <c r="B2" s="11">
        <v>1.1886574074074075E-2</v>
      </c>
      <c r="C2" s="11">
        <f t="shared" ref="C2:C33" si="0">B2/$F$17</f>
        <v>3.8343787335722822E-3</v>
      </c>
      <c r="D2" s="12">
        <v>41349</v>
      </c>
      <c r="F2" s="9" t="s">
        <v>39</v>
      </c>
    </row>
    <row r="3" spans="1:6" x14ac:dyDescent="0.25">
      <c r="A3" s="16" t="s">
        <v>27</v>
      </c>
      <c r="B3" s="11">
        <v>1.247685185185185E-2</v>
      </c>
      <c r="C3" s="11">
        <f t="shared" si="0"/>
        <v>4.0247909199522093E-3</v>
      </c>
      <c r="D3" s="12">
        <v>41377</v>
      </c>
      <c r="F3" s="13" t="s">
        <v>40</v>
      </c>
    </row>
    <row r="4" spans="1:6" x14ac:dyDescent="0.25">
      <c r="A4" s="16" t="s">
        <v>27</v>
      </c>
      <c r="B4" s="11">
        <v>1.255787037037037E-2</v>
      </c>
      <c r="C4" s="36">
        <f t="shared" si="0"/>
        <v>4.0509259259259257E-3</v>
      </c>
      <c r="D4" s="12">
        <v>41391</v>
      </c>
      <c r="F4" s="9" t="s">
        <v>41</v>
      </c>
    </row>
    <row r="5" spans="1:6" x14ac:dyDescent="0.25">
      <c r="A5" s="16" t="s">
        <v>31</v>
      </c>
      <c r="B5" s="11">
        <v>1.2592592592592593E-2</v>
      </c>
      <c r="C5" s="11">
        <f t="shared" si="0"/>
        <v>4.0621266427718038E-3</v>
      </c>
      <c r="D5" s="12">
        <v>41377</v>
      </c>
    </row>
    <row r="6" spans="1:6" x14ac:dyDescent="0.25">
      <c r="A6" s="16" t="s">
        <v>27</v>
      </c>
      <c r="B6" s="11">
        <v>1.2627314814814815E-2</v>
      </c>
      <c r="C6" s="11">
        <f t="shared" si="0"/>
        <v>4.0733273596176818E-3</v>
      </c>
      <c r="D6" s="12">
        <v>41384</v>
      </c>
    </row>
    <row r="7" spans="1:6" x14ac:dyDescent="0.25">
      <c r="A7" s="16" t="s">
        <v>31</v>
      </c>
      <c r="B7" s="11">
        <v>1.2800925925925926E-2</v>
      </c>
      <c r="C7" s="11">
        <f t="shared" si="0"/>
        <v>4.129330943847073E-3</v>
      </c>
      <c r="D7" s="12">
        <v>41384</v>
      </c>
    </row>
    <row r="8" spans="1:6" x14ac:dyDescent="0.25">
      <c r="A8" s="16" t="s">
        <v>77</v>
      </c>
      <c r="B8" s="11">
        <v>1.2997685185185183E-2</v>
      </c>
      <c r="C8" s="11">
        <f t="shared" si="0"/>
        <v>4.1928016726403812E-3</v>
      </c>
      <c r="D8" s="12">
        <v>41370</v>
      </c>
    </row>
    <row r="9" spans="1:6" x14ac:dyDescent="0.25">
      <c r="A9" s="16" t="s">
        <v>82</v>
      </c>
      <c r="B9" s="11">
        <v>1.300925925925926E-2</v>
      </c>
      <c r="C9" s="36">
        <f t="shared" si="0"/>
        <v>4.1965352449223423E-3</v>
      </c>
      <c r="D9" s="12">
        <v>41391</v>
      </c>
    </row>
    <row r="10" spans="1:6" x14ac:dyDescent="0.25">
      <c r="A10" s="16" t="s">
        <v>52</v>
      </c>
      <c r="B10" s="11">
        <v>1.3182870370370371E-2</v>
      </c>
      <c r="C10" s="11">
        <f t="shared" si="0"/>
        <v>4.2525388291517327E-3</v>
      </c>
      <c r="D10" s="12">
        <v>41363</v>
      </c>
    </row>
    <row r="11" spans="1:6" x14ac:dyDescent="0.25">
      <c r="A11" s="16" t="s">
        <v>52</v>
      </c>
      <c r="B11" s="11">
        <v>1.3333333333333334E-2</v>
      </c>
      <c r="C11" s="11">
        <f t="shared" si="0"/>
        <v>4.3010752688172043E-3</v>
      </c>
      <c r="D11" s="12">
        <v>41370</v>
      </c>
    </row>
    <row r="12" spans="1:6" x14ac:dyDescent="0.25">
      <c r="A12" s="16" t="s">
        <v>9</v>
      </c>
      <c r="B12" s="11">
        <v>1.3784722222222224E-2</v>
      </c>
      <c r="C12" s="11">
        <f t="shared" si="0"/>
        <v>4.4466845878136209E-3</v>
      </c>
      <c r="D12" s="12">
        <v>41363</v>
      </c>
    </row>
    <row r="13" spans="1:6" x14ac:dyDescent="0.25">
      <c r="A13" s="16" t="s">
        <v>9</v>
      </c>
      <c r="B13" s="11">
        <v>1.3993055555555555E-2</v>
      </c>
      <c r="C13" s="11">
        <f t="shared" si="0"/>
        <v>4.5138888888888885E-3</v>
      </c>
      <c r="D13" s="12">
        <v>41377</v>
      </c>
    </row>
    <row r="14" spans="1:6" x14ac:dyDescent="0.25">
      <c r="A14" s="16" t="s">
        <v>13</v>
      </c>
      <c r="B14" s="11">
        <v>1.4143518518518519E-2</v>
      </c>
      <c r="C14" s="36">
        <f t="shared" si="0"/>
        <v>4.562425328554361E-3</v>
      </c>
      <c r="D14" s="12">
        <v>41391</v>
      </c>
    </row>
    <row r="15" spans="1:6" x14ac:dyDescent="0.25">
      <c r="A15" s="10" t="s">
        <v>19</v>
      </c>
      <c r="B15" s="11">
        <v>1.4155092592592592E-2</v>
      </c>
      <c r="C15" s="11">
        <f t="shared" si="0"/>
        <v>4.5661589008363203E-3</v>
      </c>
      <c r="D15" s="12">
        <v>41342</v>
      </c>
    </row>
    <row r="16" spans="1:6" x14ac:dyDescent="0.25">
      <c r="A16" s="10" t="s">
        <v>82</v>
      </c>
      <c r="B16" s="11">
        <v>1.4201388888888888E-2</v>
      </c>
      <c r="C16" s="11">
        <f t="shared" si="0"/>
        <v>4.5810931899641577E-3</v>
      </c>
      <c r="D16" s="12">
        <v>41342</v>
      </c>
    </row>
    <row r="17" spans="1:8" x14ac:dyDescent="0.25">
      <c r="A17" s="16" t="s">
        <v>79</v>
      </c>
      <c r="B17" s="11">
        <v>1.4236111111111111E-2</v>
      </c>
      <c r="C17" s="11">
        <f t="shared" si="0"/>
        <v>4.5922939068100358E-3</v>
      </c>
      <c r="D17" s="12">
        <v>41384</v>
      </c>
      <c r="F17">
        <v>3.1</v>
      </c>
      <c r="H17" s="17"/>
    </row>
    <row r="18" spans="1:8" x14ac:dyDescent="0.25">
      <c r="A18" s="16" t="s">
        <v>13</v>
      </c>
      <c r="B18" s="11">
        <v>1.4351851851851852E-2</v>
      </c>
      <c r="C18" s="11">
        <f t="shared" si="0"/>
        <v>4.6296296296296294E-3</v>
      </c>
      <c r="D18" s="12">
        <v>41377</v>
      </c>
      <c r="F18" s="17"/>
      <c r="H18" s="17"/>
    </row>
    <row r="19" spans="1:8" x14ac:dyDescent="0.25">
      <c r="A19" s="16" t="s">
        <v>78</v>
      </c>
      <c r="B19" s="11">
        <v>1.4560185185185183E-2</v>
      </c>
      <c r="C19" s="11">
        <f t="shared" si="0"/>
        <v>4.6968339307048978E-3</v>
      </c>
      <c r="D19" s="12">
        <v>41370</v>
      </c>
      <c r="F19" s="17"/>
      <c r="H19" s="17"/>
    </row>
    <row r="20" spans="1:8" x14ac:dyDescent="0.25">
      <c r="A20" s="16" t="s">
        <v>14</v>
      </c>
      <c r="B20" s="11">
        <v>1.4664351851851852E-2</v>
      </c>
      <c r="C20" s="11">
        <f t="shared" si="0"/>
        <v>4.7304360812425329E-3</v>
      </c>
      <c r="D20" s="12">
        <v>41384</v>
      </c>
    </row>
    <row r="21" spans="1:8" x14ac:dyDescent="0.25">
      <c r="A21" s="16" t="s">
        <v>20</v>
      </c>
      <c r="B21" s="11">
        <v>1.4687499999999999E-2</v>
      </c>
      <c r="C21" s="36">
        <f t="shared" si="0"/>
        <v>4.7379032258064516E-3</v>
      </c>
      <c r="D21" s="12">
        <v>41391</v>
      </c>
    </row>
    <row r="22" spans="1:8" x14ac:dyDescent="0.25">
      <c r="A22" s="16" t="s">
        <v>15</v>
      </c>
      <c r="B22" s="11">
        <v>1.4733796296296295E-2</v>
      </c>
      <c r="C22" s="11">
        <f t="shared" si="0"/>
        <v>4.752837514934289E-3</v>
      </c>
      <c r="D22" s="12">
        <v>41363</v>
      </c>
    </row>
    <row r="23" spans="1:8" x14ac:dyDescent="0.25">
      <c r="A23" s="16" t="s">
        <v>20</v>
      </c>
      <c r="B23" s="11">
        <v>1.4791666666666668E-2</v>
      </c>
      <c r="C23" s="11">
        <f t="shared" si="0"/>
        <v>4.7715053763440866E-3</v>
      </c>
      <c r="D23" s="12">
        <v>41384</v>
      </c>
    </row>
    <row r="24" spans="1:8" x14ac:dyDescent="0.25">
      <c r="A24" s="16" t="s">
        <v>50</v>
      </c>
      <c r="B24" s="11">
        <v>1.486111111111111E-2</v>
      </c>
      <c r="C24" s="11">
        <f t="shared" si="0"/>
        <v>4.7939068100358419E-3</v>
      </c>
      <c r="D24" s="12">
        <v>41356</v>
      </c>
    </row>
    <row r="25" spans="1:8" x14ac:dyDescent="0.25">
      <c r="A25" s="16" t="s">
        <v>81</v>
      </c>
      <c r="B25" s="11">
        <v>1.5092592592592593E-2</v>
      </c>
      <c r="C25" s="11">
        <f t="shared" si="0"/>
        <v>4.8685782556750299E-3</v>
      </c>
      <c r="D25" s="12">
        <v>41384</v>
      </c>
    </row>
    <row r="26" spans="1:8" x14ac:dyDescent="0.25">
      <c r="A26" s="16" t="s">
        <v>38</v>
      </c>
      <c r="B26" s="11">
        <v>1.5370370370370369E-2</v>
      </c>
      <c r="C26" s="11">
        <f t="shared" si="0"/>
        <v>4.9581839904420544E-3</v>
      </c>
      <c r="D26" s="12">
        <v>41384</v>
      </c>
    </row>
    <row r="27" spans="1:8" x14ac:dyDescent="0.25">
      <c r="A27" s="16" t="s">
        <v>38</v>
      </c>
      <c r="B27" s="11">
        <v>1.5474537037037038E-2</v>
      </c>
      <c r="C27" s="11">
        <f t="shared" si="0"/>
        <v>4.9917861409796895E-3</v>
      </c>
      <c r="D27" s="12">
        <v>41349</v>
      </c>
    </row>
    <row r="28" spans="1:8" x14ac:dyDescent="0.25">
      <c r="A28" s="16" t="s">
        <v>38</v>
      </c>
      <c r="B28" s="11">
        <v>1.5497685185185186E-2</v>
      </c>
      <c r="C28" s="11">
        <f t="shared" si="0"/>
        <v>4.9992532855436082E-3</v>
      </c>
      <c r="D28" s="12">
        <v>41377</v>
      </c>
    </row>
    <row r="29" spans="1:8" x14ac:dyDescent="0.25">
      <c r="A29" s="16" t="s">
        <v>51</v>
      </c>
      <c r="B29" s="11">
        <v>1.5578703703703704E-2</v>
      </c>
      <c r="C29" s="11">
        <f t="shared" si="0"/>
        <v>5.0253882915173237E-3</v>
      </c>
      <c r="D29" s="12">
        <v>41377</v>
      </c>
    </row>
    <row r="30" spans="1:8" x14ac:dyDescent="0.25">
      <c r="A30" s="16" t="s">
        <v>30</v>
      </c>
      <c r="B30" s="11">
        <v>1.5601851851851851E-2</v>
      </c>
      <c r="C30" s="11">
        <f t="shared" si="0"/>
        <v>5.0328554360812424E-3</v>
      </c>
      <c r="D30" s="12">
        <v>41363</v>
      </c>
    </row>
    <row r="31" spans="1:8" x14ac:dyDescent="0.25">
      <c r="A31" s="16" t="s">
        <v>20</v>
      </c>
      <c r="B31" s="11">
        <v>1.5625E-2</v>
      </c>
      <c r="C31" s="11">
        <f t="shared" si="0"/>
        <v>5.0403225806451612E-3</v>
      </c>
      <c r="D31" s="12">
        <v>41377</v>
      </c>
    </row>
    <row r="32" spans="1:8" x14ac:dyDescent="0.25">
      <c r="A32" s="16" t="s">
        <v>51</v>
      </c>
      <c r="B32" s="11">
        <v>1.5844907407407408E-2</v>
      </c>
      <c r="C32" s="11">
        <f t="shared" si="0"/>
        <v>5.1112604540023898E-3</v>
      </c>
      <c r="D32" s="12">
        <v>41384</v>
      </c>
    </row>
    <row r="33" spans="1:4" x14ac:dyDescent="0.25">
      <c r="A33" s="10" t="s">
        <v>3</v>
      </c>
      <c r="B33" s="11">
        <v>1.5891203703703703E-2</v>
      </c>
      <c r="C33" s="11">
        <f t="shared" si="0"/>
        <v>5.1261947431302263E-3</v>
      </c>
      <c r="D33" s="12">
        <v>41335</v>
      </c>
    </row>
    <row r="34" spans="1:4" x14ac:dyDescent="0.25">
      <c r="A34" s="16" t="s">
        <v>51</v>
      </c>
      <c r="B34" s="11">
        <v>1.6168981481481482E-2</v>
      </c>
      <c r="C34" s="11">
        <f t="shared" ref="C34:C65" si="1">B34/$F$17</f>
        <v>5.2158004778972518E-3</v>
      </c>
      <c r="D34" s="12">
        <v>41356</v>
      </c>
    </row>
    <row r="35" spans="1:4" x14ac:dyDescent="0.25">
      <c r="A35" s="16" t="s">
        <v>16</v>
      </c>
      <c r="B35" s="11">
        <v>1.6180555555555556E-2</v>
      </c>
      <c r="C35" s="11">
        <f t="shared" si="1"/>
        <v>5.2195340501792111E-3</v>
      </c>
      <c r="D35" s="12">
        <v>41349</v>
      </c>
    </row>
    <row r="36" spans="1:4" x14ac:dyDescent="0.25">
      <c r="A36" s="16" t="s">
        <v>20</v>
      </c>
      <c r="B36" s="11">
        <v>1.621527777777778E-2</v>
      </c>
      <c r="C36" s="11">
        <f t="shared" si="1"/>
        <v>5.23073476702509E-3</v>
      </c>
      <c r="D36" s="12">
        <v>41370</v>
      </c>
    </row>
    <row r="37" spans="1:4" x14ac:dyDescent="0.25">
      <c r="A37" s="16" t="s">
        <v>3</v>
      </c>
      <c r="B37" s="11">
        <v>1.622685185185185E-2</v>
      </c>
      <c r="C37" s="11">
        <f t="shared" si="1"/>
        <v>5.2344683393070485E-3</v>
      </c>
      <c r="D37" s="12">
        <v>41377</v>
      </c>
    </row>
    <row r="38" spans="1:4" x14ac:dyDescent="0.25">
      <c r="A38" s="16" t="s">
        <v>3</v>
      </c>
      <c r="B38" s="11">
        <v>1.622685185185185E-2</v>
      </c>
      <c r="C38" s="36">
        <f t="shared" si="1"/>
        <v>5.2344683393070485E-3</v>
      </c>
      <c r="D38" s="12">
        <v>41391</v>
      </c>
    </row>
    <row r="39" spans="1:4" x14ac:dyDescent="0.25">
      <c r="A39" s="16" t="s">
        <v>46</v>
      </c>
      <c r="B39" s="11">
        <v>1.6249999999999997E-2</v>
      </c>
      <c r="C39" s="36">
        <f t="shared" si="1"/>
        <v>5.2419354838709664E-3</v>
      </c>
      <c r="D39" s="12">
        <v>41391</v>
      </c>
    </row>
    <row r="40" spans="1:4" x14ac:dyDescent="0.25">
      <c r="A40" s="16" t="s">
        <v>46</v>
      </c>
      <c r="B40" s="11">
        <v>1.6296296296296295E-2</v>
      </c>
      <c r="C40" s="11">
        <f t="shared" si="1"/>
        <v>5.2568697729988047E-3</v>
      </c>
      <c r="D40" s="12">
        <v>41349</v>
      </c>
    </row>
    <row r="41" spans="1:4" x14ac:dyDescent="0.25">
      <c r="A41" s="16" t="s">
        <v>46</v>
      </c>
      <c r="B41" s="11">
        <v>1.6296296296296295E-2</v>
      </c>
      <c r="C41" s="11">
        <f t="shared" si="1"/>
        <v>5.2568697729988047E-3</v>
      </c>
      <c r="D41" s="12">
        <v>41370</v>
      </c>
    </row>
    <row r="42" spans="1:4" x14ac:dyDescent="0.25">
      <c r="A42" s="16" t="s">
        <v>51</v>
      </c>
      <c r="B42" s="11">
        <v>1.6331018518518519E-2</v>
      </c>
      <c r="C42" s="36">
        <f t="shared" si="1"/>
        <v>5.2680704898446836E-3</v>
      </c>
      <c r="D42" s="12">
        <v>41391</v>
      </c>
    </row>
    <row r="43" spans="1:4" x14ac:dyDescent="0.25">
      <c r="A43" s="16" t="s">
        <v>46</v>
      </c>
      <c r="B43" s="11">
        <v>1.6342592592592593E-2</v>
      </c>
      <c r="C43" s="11">
        <f t="shared" si="1"/>
        <v>5.271804062126643E-3</v>
      </c>
      <c r="D43" s="12">
        <v>41384</v>
      </c>
    </row>
    <row r="44" spans="1:4" x14ac:dyDescent="0.25">
      <c r="A44" s="16" t="s">
        <v>60</v>
      </c>
      <c r="B44" s="11">
        <v>1.6597222222222222E-2</v>
      </c>
      <c r="C44" s="11">
        <f t="shared" si="1"/>
        <v>5.3539426523297488E-3</v>
      </c>
      <c r="D44" s="12">
        <v>41377</v>
      </c>
    </row>
    <row r="45" spans="1:4" x14ac:dyDescent="0.25">
      <c r="A45" s="10" t="s">
        <v>20</v>
      </c>
      <c r="B45" s="11">
        <v>1.6759259259259258E-2</v>
      </c>
      <c r="C45" s="11">
        <f t="shared" si="1"/>
        <v>5.4062126642771798E-3</v>
      </c>
      <c r="D45" s="12">
        <v>41342</v>
      </c>
    </row>
    <row r="46" spans="1:4" x14ac:dyDescent="0.25">
      <c r="A46" s="16" t="s">
        <v>3</v>
      </c>
      <c r="B46" s="11">
        <v>1.6793981481481483E-2</v>
      </c>
      <c r="C46" s="11">
        <f t="shared" si="1"/>
        <v>5.4174133811230587E-3</v>
      </c>
      <c r="D46" s="12">
        <v>41384</v>
      </c>
    </row>
    <row r="47" spans="1:4" x14ac:dyDescent="0.25">
      <c r="A47" s="16" t="s">
        <v>49</v>
      </c>
      <c r="B47" s="11">
        <v>1.6921296296296299E-2</v>
      </c>
      <c r="C47" s="11">
        <f t="shared" si="1"/>
        <v>5.4584826762246125E-3</v>
      </c>
      <c r="D47" s="12">
        <v>41384</v>
      </c>
    </row>
    <row r="48" spans="1:4" x14ac:dyDescent="0.25">
      <c r="A48" s="16" t="s">
        <v>47</v>
      </c>
      <c r="B48" s="11">
        <v>1.7731481481481483E-2</v>
      </c>
      <c r="C48" s="11">
        <f t="shared" si="1"/>
        <v>5.7198327359617683E-3</v>
      </c>
      <c r="D48" s="12">
        <v>41349</v>
      </c>
    </row>
    <row r="49" spans="1:4" x14ac:dyDescent="0.25">
      <c r="A49" s="16" t="s">
        <v>48</v>
      </c>
      <c r="B49" s="11">
        <v>1.7731481481481483E-2</v>
      </c>
      <c r="C49" s="11">
        <f t="shared" si="1"/>
        <v>5.7198327359617683E-3</v>
      </c>
      <c r="D49" s="12">
        <v>41349</v>
      </c>
    </row>
    <row r="50" spans="1:4" x14ac:dyDescent="0.25">
      <c r="A50" s="10" t="s">
        <v>21</v>
      </c>
      <c r="B50" s="11">
        <v>1.8124999999999999E-2</v>
      </c>
      <c r="C50" s="11">
        <f t="shared" si="1"/>
        <v>5.8467741935483864E-3</v>
      </c>
      <c r="D50" s="12">
        <v>41342</v>
      </c>
    </row>
    <row r="51" spans="1:4" x14ac:dyDescent="0.25">
      <c r="A51" s="16" t="s">
        <v>49</v>
      </c>
      <c r="B51" s="11">
        <v>1.834490740740741E-2</v>
      </c>
      <c r="C51" s="11">
        <f t="shared" si="1"/>
        <v>5.9177120669056159E-3</v>
      </c>
      <c r="D51" s="12">
        <v>41377</v>
      </c>
    </row>
    <row r="52" spans="1:4" x14ac:dyDescent="0.25">
      <c r="A52" s="16" t="s">
        <v>22</v>
      </c>
      <c r="B52" s="11">
        <v>0.02</v>
      </c>
      <c r="C52" s="11">
        <f t="shared" si="1"/>
        <v>6.4516129032258064E-3</v>
      </c>
      <c r="D52" s="12">
        <v>41356</v>
      </c>
    </row>
    <row r="53" spans="1:4" x14ac:dyDescent="0.25">
      <c r="A53" s="16" t="s">
        <v>49</v>
      </c>
      <c r="B53" s="11">
        <v>2.0243055555555552E-2</v>
      </c>
      <c r="C53" s="11">
        <f t="shared" si="1"/>
        <v>6.5300179211469521E-3</v>
      </c>
      <c r="D53" s="12">
        <v>41349</v>
      </c>
    </row>
    <row r="54" spans="1:4" x14ac:dyDescent="0.25">
      <c r="A54" s="10" t="s">
        <v>49</v>
      </c>
      <c r="B54" s="11">
        <v>2.0324074074074074E-2</v>
      </c>
      <c r="C54" s="11">
        <f t="shared" si="1"/>
        <v>6.5561529271206693E-3</v>
      </c>
      <c r="D54" s="12">
        <v>41342</v>
      </c>
    </row>
    <row r="55" spans="1:4" x14ac:dyDescent="0.25">
      <c r="A55" s="16" t="s">
        <v>23</v>
      </c>
      <c r="B55" s="11">
        <v>2.1979166666666664E-2</v>
      </c>
      <c r="C55" s="36">
        <f t="shared" si="1"/>
        <v>7.0900537634408589E-3</v>
      </c>
      <c r="D55" s="12">
        <v>41391</v>
      </c>
    </row>
    <row r="56" spans="1:4" x14ac:dyDescent="0.25">
      <c r="A56" s="16" t="s">
        <v>23</v>
      </c>
      <c r="B56" s="11">
        <v>2.2673611111111113E-2</v>
      </c>
      <c r="C56" s="11">
        <f t="shared" si="1"/>
        <v>7.3140681003584238E-3</v>
      </c>
      <c r="D56" s="12">
        <v>41370</v>
      </c>
    </row>
    <row r="57" spans="1:4" x14ac:dyDescent="0.25">
      <c r="A57" s="16" t="s">
        <v>23</v>
      </c>
      <c r="B57" s="11">
        <v>2.2766203703703702E-2</v>
      </c>
      <c r="C57" s="11">
        <f t="shared" si="1"/>
        <v>7.3439366786140969E-3</v>
      </c>
      <c r="D57" s="12">
        <v>41384</v>
      </c>
    </row>
    <row r="58" spans="1:4" x14ac:dyDescent="0.25">
      <c r="A58" s="16" t="s">
        <v>23</v>
      </c>
      <c r="B58" s="11">
        <v>2.2847222222222224E-2</v>
      </c>
      <c r="C58" s="11">
        <f t="shared" si="1"/>
        <v>7.3700716845878141E-3</v>
      </c>
      <c r="D58" s="12">
        <v>41377</v>
      </c>
    </row>
    <row r="59" spans="1:4" x14ac:dyDescent="0.25">
      <c r="A59" s="10" t="s">
        <v>23</v>
      </c>
      <c r="B59" s="11">
        <v>2.2928240740740739E-2</v>
      </c>
      <c r="C59" s="11">
        <f t="shared" si="1"/>
        <v>7.3962066905615288E-3</v>
      </c>
      <c r="D59" s="12">
        <v>41342</v>
      </c>
    </row>
    <row r="60" spans="1:4" x14ac:dyDescent="0.25">
      <c r="A60" s="10" t="s">
        <v>24</v>
      </c>
      <c r="B60" s="11">
        <v>2.6539351851851852E-2</v>
      </c>
      <c r="C60" s="11">
        <f t="shared" si="1"/>
        <v>8.5610812425328548E-3</v>
      </c>
      <c r="D60" s="12">
        <v>41342</v>
      </c>
    </row>
  </sheetData>
  <sortState ref="A2:D60">
    <sortCondition ref="B60"/>
  </sortState>
  <hyperlinks>
    <hyperlink ref="F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6" sqref="A26"/>
    </sheetView>
  </sheetViews>
  <sheetFormatPr defaultRowHeight="15" x14ac:dyDescent="0.25"/>
  <cols>
    <col min="1" max="1" width="38.28515625" customWidth="1"/>
    <col min="2" max="2" width="13.7109375" customWidth="1"/>
    <col min="3" max="3" width="17.7109375" customWidth="1"/>
    <col min="5" max="5" width="50.140625" bestFit="1" customWidth="1"/>
  </cols>
  <sheetData>
    <row r="1" spans="1:5" x14ac:dyDescent="0.25">
      <c r="A1" s="4" t="s">
        <v>0</v>
      </c>
      <c r="B1" s="4" t="s">
        <v>1</v>
      </c>
      <c r="C1" s="4" t="s">
        <v>2</v>
      </c>
    </row>
    <row r="2" spans="1:5" x14ac:dyDescent="0.25">
      <c r="A2" s="10"/>
      <c r="B2" s="10"/>
      <c r="C2" s="10"/>
      <c r="E2" s="9" t="s">
        <v>39</v>
      </c>
    </row>
    <row r="3" spans="1:5" x14ac:dyDescent="0.25">
      <c r="A3" s="10"/>
      <c r="B3" s="10"/>
      <c r="C3" s="10"/>
      <c r="E3" s="14" t="s">
        <v>40</v>
      </c>
    </row>
    <row r="4" spans="1:5" x14ac:dyDescent="0.25">
      <c r="A4" s="10"/>
      <c r="B4" s="10"/>
      <c r="C4" s="10"/>
      <c r="E4" s="9" t="s">
        <v>41</v>
      </c>
    </row>
    <row r="5" spans="1:5" x14ac:dyDescent="0.25">
      <c r="A5" s="10"/>
      <c r="B5" s="10"/>
      <c r="C5" s="10"/>
    </row>
    <row r="6" spans="1:5" x14ac:dyDescent="0.25">
      <c r="A6" s="10"/>
      <c r="B6" s="10"/>
      <c r="C6" s="10"/>
    </row>
    <row r="7" spans="1:5" x14ac:dyDescent="0.25">
      <c r="A7" s="10"/>
      <c r="B7" s="10"/>
      <c r="C7" s="10"/>
    </row>
    <row r="8" spans="1:5" x14ac:dyDescent="0.25">
      <c r="A8" s="10"/>
      <c r="B8" s="10"/>
      <c r="C8" s="10"/>
    </row>
    <row r="9" spans="1:5" x14ac:dyDescent="0.25">
      <c r="A9" s="10"/>
      <c r="B9" s="10"/>
      <c r="C9" s="10"/>
    </row>
    <row r="10" spans="1:5" x14ac:dyDescent="0.25">
      <c r="A10" s="10"/>
      <c r="B10" s="10"/>
      <c r="C10" s="10"/>
    </row>
    <row r="11" spans="1:5" x14ac:dyDescent="0.25">
      <c r="A11" s="10"/>
      <c r="B11" s="10"/>
      <c r="C11" s="10"/>
    </row>
  </sheetData>
  <hyperlinks>
    <hyperlink ref="E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7" sqref="K7"/>
    </sheetView>
  </sheetViews>
  <sheetFormatPr defaultRowHeight="15" x14ac:dyDescent="0.25"/>
  <cols>
    <col min="1" max="1" width="50.140625" style="9" bestFit="1" customWidth="1"/>
    <col min="2" max="2" width="11.5703125" style="1" customWidth="1"/>
    <col min="3" max="3" width="12" style="1" bestFit="1" customWidth="1"/>
    <col min="4" max="7" width="9.140625" style="1"/>
    <col min="8" max="8" width="10.85546875" style="1" bestFit="1" customWidth="1"/>
    <col min="9" max="16384" width="9.140625" style="1"/>
  </cols>
  <sheetData>
    <row r="1" spans="1:8" s="35" customFormat="1" x14ac:dyDescent="0.25">
      <c r="A1" s="32" t="s">
        <v>4</v>
      </c>
      <c r="B1" s="33" t="s">
        <v>18</v>
      </c>
      <c r="C1" s="33" t="s">
        <v>17</v>
      </c>
      <c r="D1" s="34" t="s">
        <v>25</v>
      </c>
      <c r="E1" s="34" t="s">
        <v>73</v>
      </c>
      <c r="F1" s="34" t="s">
        <v>83</v>
      </c>
      <c r="G1" s="34" t="s">
        <v>33</v>
      </c>
      <c r="H1" s="34" t="s">
        <v>34</v>
      </c>
    </row>
    <row r="2" spans="1:8" x14ac:dyDescent="0.25">
      <c r="A2" s="7" t="s">
        <v>5</v>
      </c>
      <c r="B2" s="7" t="s">
        <v>6</v>
      </c>
      <c r="C2" s="2">
        <v>1</v>
      </c>
      <c r="D2" s="3">
        <v>1</v>
      </c>
      <c r="E2" s="3">
        <v>2</v>
      </c>
      <c r="F2" s="3"/>
      <c r="G2" s="3">
        <f>SUM(C2:F2)</f>
        <v>4</v>
      </c>
      <c r="H2" s="3">
        <f>COUNT(C2:F2)</f>
        <v>3</v>
      </c>
    </row>
    <row r="3" spans="1:8" x14ac:dyDescent="0.25">
      <c r="A3" s="7" t="s">
        <v>31</v>
      </c>
      <c r="B3" s="7" t="s">
        <v>6</v>
      </c>
      <c r="C3" s="3"/>
      <c r="D3" s="3">
        <v>2</v>
      </c>
      <c r="E3" s="3">
        <v>3</v>
      </c>
      <c r="F3" s="3">
        <v>1</v>
      </c>
      <c r="G3" s="3">
        <f>SUM(C3:F3)</f>
        <v>6</v>
      </c>
      <c r="H3" s="3">
        <f>COUNT(C3:F3)</f>
        <v>3</v>
      </c>
    </row>
    <row r="4" spans="1:8" x14ac:dyDescent="0.25">
      <c r="A4" s="7" t="s">
        <v>11</v>
      </c>
      <c r="B4" s="7" t="s">
        <v>36</v>
      </c>
      <c r="C4" s="2">
        <v>5</v>
      </c>
      <c r="D4" s="3">
        <v>4</v>
      </c>
      <c r="E4" s="3"/>
      <c r="F4" s="3">
        <v>3</v>
      </c>
      <c r="G4" s="3">
        <f>SUM(C4:F4)</f>
        <v>12</v>
      </c>
      <c r="H4" s="3">
        <f>COUNT(C4:F4)</f>
        <v>3</v>
      </c>
    </row>
    <row r="5" spans="1:8" x14ac:dyDescent="0.25">
      <c r="A5" s="7" t="s">
        <v>9</v>
      </c>
      <c r="B5" s="7" t="s">
        <v>35</v>
      </c>
      <c r="C5" s="2">
        <v>4</v>
      </c>
      <c r="D5" s="3"/>
      <c r="E5" s="3">
        <v>7</v>
      </c>
      <c r="F5" s="3">
        <v>2</v>
      </c>
      <c r="G5" s="3">
        <f>SUM(C5:F5)</f>
        <v>13</v>
      </c>
      <c r="H5" s="3">
        <f>COUNT(C5:F5)</f>
        <v>3</v>
      </c>
    </row>
    <row r="6" spans="1:8" x14ac:dyDescent="0.25">
      <c r="A6" s="7"/>
      <c r="B6" s="7"/>
      <c r="C6" s="3"/>
      <c r="D6" s="3"/>
      <c r="E6" s="3"/>
      <c r="F6" s="3"/>
      <c r="G6" s="3"/>
      <c r="H6" s="3"/>
    </row>
    <row r="7" spans="1:8" x14ac:dyDescent="0.25">
      <c r="A7" s="7" t="s">
        <v>8</v>
      </c>
      <c r="B7" s="7" t="s">
        <v>35</v>
      </c>
      <c r="C7" s="2">
        <v>3</v>
      </c>
      <c r="D7" s="3">
        <v>3</v>
      </c>
      <c r="E7" s="3"/>
      <c r="F7" s="3"/>
      <c r="G7" s="3">
        <f>SUM(C7:F7)</f>
        <v>6</v>
      </c>
      <c r="H7" s="3">
        <f>COUNT(C7:F7)</f>
        <v>2</v>
      </c>
    </row>
    <row r="8" spans="1:8" x14ac:dyDescent="0.25">
      <c r="A8" s="7" t="s">
        <v>7</v>
      </c>
      <c r="B8" s="7" t="s">
        <v>35</v>
      </c>
      <c r="C8" s="2">
        <v>2</v>
      </c>
      <c r="D8" s="3">
        <v>6</v>
      </c>
      <c r="E8" s="3"/>
      <c r="F8" s="3"/>
      <c r="G8" s="3">
        <f>SUM(C8:F8)</f>
        <v>8</v>
      </c>
      <c r="H8" s="3">
        <f>COUNT(C8:F8)</f>
        <v>2</v>
      </c>
    </row>
    <row r="9" spans="1:8" x14ac:dyDescent="0.25">
      <c r="A9" s="7" t="s">
        <v>12</v>
      </c>
      <c r="B9" s="7" t="s">
        <v>6</v>
      </c>
      <c r="C9" s="2">
        <v>6</v>
      </c>
      <c r="D9" s="3"/>
      <c r="E9" s="3">
        <v>5</v>
      </c>
      <c r="F9" s="3"/>
      <c r="G9" s="31">
        <f>SUM(C9:F9)</f>
        <v>11</v>
      </c>
      <c r="H9" s="31">
        <f>COUNT(C9:F9)</f>
        <v>2</v>
      </c>
    </row>
    <row r="10" spans="1:8" x14ac:dyDescent="0.25">
      <c r="A10" s="7" t="s">
        <v>14</v>
      </c>
      <c r="B10" s="7" t="s">
        <v>36</v>
      </c>
      <c r="C10" s="2">
        <v>8</v>
      </c>
      <c r="D10" s="3"/>
      <c r="E10" s="3"/>
      <c r="F10" s="3">
        <v>4</v>
      </c>
      <c r="G10" s="3">
        <f>SUM(C10:F10)</f>
        <v>12</v>
      </c>
      <c r="H10" s="3">
        <f>COUNT(C10:F10)</f>
        <v>2</v>
      </c>
    </row>
    <row r="11" spans="1:8" x14ac:dyDescent="0.25">
      <c r="A11" s="8" t="s">
        <v>38</v>
      </c>
      <c r="B11" s="8" t="s">
        <v>36</v>
      </c>
      <c r="C11" s="3"/>
      <c r="D11" s="3">
        <v>5</v>
      </c>
      <c r="E11" s="3">
        <v>10</v>
      </c>
      <c r="F11" s="3"/>
      <c r="G11" s="3">
        <f>SUM(C11:F11)</f>
        <v>15</v>
      </c>
      <c r="H11" s="3">
        <f>COUNT(C11:F11)</f>
        <v>2</v>
      </c>
    </row>
    <row r="12" spans="1:8" x14ac:dyDescent="0.25">
      <c r="A12" s="8"/>
      <c r="B12" s="8"/>
      <c r="C12" s="3"/>
      <c r="D12" s="3"/>
      <c r="E12" s="3"/>
      <c r="F12" s="3"/>
      <c r="G12" s="3"/>
      <c r="H12" s="3"/>
    </row>
    <row r="13" spans="1:8" x14ac:dyDescent="0.25">
      <c r="A13" s="8" t="s">
        <v>56</v>
      </c>
      <c r="B13" s="3" t="s">
        <v>6</v>
      </c>
      <c r="C13" s="3"/>
      <c r="D13" s="37"/>
      <c r="E13" s="3">
        <v>1</v>
      </c>
      <c r="F13" s="37"/>
      <c r="G13" s="3">
        <f>SUM(C13:F13)</f>
        <v>1</v>
      </c>
      <c r="H13" s="3">
        <f>COUNT(C13:F13)</f>
        <v>1</v>
      </c>
    </row>
    <row r="14" spans="1:8" x14ac:dyDescent="0.25">
      <c r="A14" s="8" t="s">
        <v>57</v>
      </c>
      <c r="B14" s="3" t="s">
        <v>35</v>
      </c>
      <c r="C14" s="3"/>
      <c r="D14" s="37"/>
      <c r="E14" s="3">
        <v>4</v>
      </c>
      <c r="F14" s="37"/>
      <c r="G14" s="3">
        <f>SUM(C14:F14)</f>
        <v>4</v>
      </c>
      <c r="H14" s="3">
        <f>COUNT(C14:F14)</f>
        <v>1</v>
      </c>
    </row>
    <row r="15" spans="1:8" x14ac:dyDescent="0.25">
      <c r="A15" s="30" t="s">
        <v>58</v>
      </c>
      <c r="B15" s="31" t="s">
        <v>36</v>
      </c>
      <c r="C15" s="3"/>
      <c r="D15" s="37"/>
      <c r="E15" s="31">
        <v>6</v>
      </c>
      <c r="F15" s="37"/>
      <c r="G15" s="3">
        <f>SUM(C15:F15)</f>
        <v>6</v>
      </c>
      <c r="H15" s="3">
        <f>COUNT(C15:F15)</f>
        <v>1</v>
      </c>
    </row>
    <row r="16" spans="1:8" x14ac:dyDescent="0.25">
      <c r="A16" s="7" t="s">
        <v>13</v>
      </c>
      <c r="B16" s="7" t="s">
        <v>36</v>
      </c>
      <c r="C16" s="2">
        <v>7</v>
      </c>
      <c r="D16" s="37"/>
      <c r="E16" s="3"/>
      <c r="F16" s="37"/>
      <c r="G16" s="3">
        <f>SUM(C16:F16)</f>
        <v>7</v>
      </c>
      <c r="H16" s="3">
        <f>COUNT(C16:F16)</f>
        <v>1</v>
      </c>
    </row>
    <row r="17" spans="1:8" x14ac:dyDescent="0.25">
      <c r="A17" s="30" t="s">
        <v>76</v>
      </c>
      <c r="B17" s="31" t="s">
        <v>35</v>
      </c>
      <c r="C17" s="3"/>
      <c r="D17" s="37"/>
      <c r="E17" s="3">
        <v>8</v>
      </c>
      <c r="F17" s="37"/>
      <c r="G17" s="3">
        <f>SUM(C17:F17)</f>
        <v>8</v>
      </c>
      <c r="H17" s="3">
        <f>COUNT(C17:F17)</f>
        <v>1</v>
      </c>
    </row>
    <row r="18" spans="1:8" x14ac:dyDescent="0.25">
      <c r="A18" s="7" t="s">
        <v>15</v>
      </c>
      <c r="B18" s="7" t="s">
        <v>35</v>
      </c>
      <c r="C18" s="2">
        <v>9</v>
      </c>
      <c r="D18" s="37"/>
      <c r="E18" s="3"/>
      <c r="F18" s="37"/>
      <c r="G18" s="3">
        <f>SUM(C18:F18)</f>
        <v>9</v>
      </c>
      <c r="H18" s="3">
        <f>COUNT(C18:F18)</f>
        <v>1</v>
      </c>
    </row>
    <row r="19" spans="1:8" x14ac:dyDescent="0.25">
      <c r="A19" s="30" t="s">
        <v>59</v>
      </c>
      <c r="B19" s="3" t="s">
        <v>36</v>
      </c>
      <c r="C19" s="3"/>
      <c r="D19" s="37"/>
      <c r="E19" s="3">
        <v>9</v>
      </c>
      <c r="F19" s="37"/>
      <c r="G19" s="3">
        <f>SUM(C19:F19)</f>
        <v>9</v>
      </c>
      <c r="H19" s="3">
        <f>COUNT(C19:F19)</f>
        <v>1</v>
      </c>
    </row>
    <row r="20" spans="1:8" x14ac:dyDescent="0.25">
      <c r="A20" s="7" t="s">
        <v>16</v>
      </c>
      <c r="B20" s="7" t="s">
        <v>36</v>
      </c>
      <c r="C20" s="2">
        <v>10</v>
      </c>
      <c r="D20" s="37"/>
      <c r="E20" s="3"/>
      <c r="F20" s="37"/>
      <c r="G20" s="3">
        <f>SUM(C20:F20)</f>
        <v>10</v>
      </c>
      <c r="H20" s="3">
        <f>COUNT(C20:F20)</f>
        <v>1</v>
      </c>
    </row>
    <row r="21" spans="1:8" x14ac:dyDescent="0.25">
      <c r="A21" s="30" t="s">
        <v>51</v>
      </c>
      <c r="B21" s="3" t="s">
        <v>75</v>
      </c>
      <c r="C21" s="3"/>
      <c r="D21" s="37"/>
      <c r="E21" s="3">
        <v>11</v>
      </c>
      <c r="F21" s="37"/>
      <c r="G21" s="3">
        <f>SUM(C21:F21)</f>
        <v>11</v>
      </c>
      <c r="H21" s="3">
        <f>COUNT(C21:F21)</f>
        <v>1</v>
      </c>
    </row>
    <row r="22" spans="1:8" x14ac:dyDescent="0.25">
      <c r="A22" s="30" t="s">
        <v>60</v>
      </c>
      <c r="B22" s="3" t="s">
        <v>74</v>
      </c>
      <c r="C22" s="3"/>
      <c r="D22" s="37"/>
      <c r="E22" s="3">
        <v>12</v>
      </c>
      <c r="F22" s="37"/>
      <c r="G22" s="3">
        <f>SUM(C22:F22)</f>
        <v>12</v>
      </c>
      <c r="H22" s="3">
        <f>COUNT(C22:F22)</f>
        <v>1</v>
      </c>
    </row>
    <row r="23" spans="1:8" x14ac:dyDescent="0.25">
      <c r="A23" s="28"/>
      <c r="B23" s="29"/>
      <c r="C23" s="29"/>
      <c r="D23" s="29"/>
      <c r="E23" s="29"/>
      <c r="F23" s="29"/>
      <c r="G23" s="29"/>
      <c r="H23" s="29"/>
    </row>
    <row r="25" spans="1:8" x14ac:dyDescent="0.25">
      <c r="A25" s="9" t="s">
        <v>39</v>
      </c>
    </row>
    <row r="26" spans="1:8" x14ac:dyDescent="0.25">
      <c r="A26" s="13" t="s">
        <v>40</v>
      </c>
    </row>
    <row r="27" spans="1:8" x14ac:dyDescent="0.25">
      <c r="A27" s="9" t="s">
        <v>41</v>
      </c>
    </row>
  </sheetData>
  <sortState ref="A13:H22">
    <sortCondition ref="G13"/>
  </sortState>
  <hyperlinks>
    <hyperlink ref="A26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9" sqref="K9"/>
    </sheetView>
  </sheetViews>
  <sheetFormatPr defaultRowHeight="15" x14ac:dyDescent="0.25"/>
  <cols>
    <col min="1" max="1" width="27.28515625" style="9" customWidth="1"/>
    <col min="2" max="3" width="9.140625" style="9"/>
    <col min="4" max="7" width="9.140625" style="1"/>
    <col min="8" max="8" width="10.85546875" style="1" bestFit="1" customWidth="1"/>
    <col min="9" max="16384" width="9.140625" style="1"/>
  </cols>
  <sheetData>
    <row r="1" spans="1:8" x14ac:dyDescent="0.25">
      <c r="A1" s="6" t="s">
        <v>0</v>
      </c>
      <c r="B1" s="6" t="s">
        <v>18</v>
      </c>
      <c r="C1" s="6" t="s">
        <v>17</v>
      </c>
      <c r="D1" s="5" t="s">
        <v>25</v>
      </c>
      <c r="E1" s="5" t="s">
        <v>73</v>
      </c>
      <c r="F1" s="5" t="s">
        <v>83</v>
      </c>
      <c r="G1" s="5" t="s">
        <v>33</v>
      </c>
      <c r="H1" s="5" t="s">
        <v>34</v>
      </c>
    </row>
    <row r="2" spans="1:8" x14ac:dyDescent="0.25">
      <c r="A2" s="8" t="s">
        <v>26</v>
      </c>
      <c r="B2" s="8" t="s">
        <v>32</v>
      </c>
      <c r="C2" s="8"/>
      <c r="D2" s="8">
        <v>1</v>
      </c>
      <c r="E2" s="3">
        <v>2</v>
      </c>
      <c r="F2" s="3"/>
      <c r="G2" s="3">
        <f>SUM(C2:F2)</f>
        <v>3</v>
      </c>
      <c r="H2" s="3">
        <f>COUNT(C2:F2)</f>
        <v>2</v>
      </c>
    </row>
    <row r="3" spans="1:8" x14ac:dyDescent="0.25">
      <c r="A3" s="8" t="s">
        <v>27</v>
      </c>
      <c r="B3" s="8" t="s">
        <v>32</v>
      </c>
      <c r="C3" s="8"/>
      <c r="D3" s="8">
        <v>2</v>
      </c>
      <c r="E3" s="3">
        <v>3</v>
      </c>
      <c r="F3" s="3"/>
      <c r="G3" s="3">
        <f>SUM(C3:F3)</f>
        <v>5</v>
      </c>
      <c r="H3" s="3">
        <f>COUNT(C3:F3)</f>
        <v>2</v>
      </c>
    </row>
    <row r="4" spans="1:8" x14ac:dyDescent="0.25">
      <c r="A4" s="7" t="s">
        <v>10</v>
      </c>
      <c r="B4" s="7" t="s">
        <v>29</v>
      </c>
      <c r="C4" s="7">
        <v>1</v>
      </c>
      <c r="D4" s="3"/>
      <c r="E4" s="3">
        <f>'National Road Relays - Womens'!A16</f>
        <v>7</v>
      </c>
      <c r="F4" s="3"/>
      <c r="G4" s="3">
        <f>SUM(C4:F4)</f>
        <v>8</v>
      </c>
      <c r="H4" s="3">
        <f>COUNT(C4:F4)</f>
        <v>2</v>
      </c>
    </row>
    <row r="5" spans="1:8" x14ac:dyDescent="0.25">
      <c r="A5" s="8" t="s">
        <v>28</v>
      </c>
      <c r="B5" s="8" t="s">
        <v>29</v>
      </c>
      <c r="C5" s="8"/>
      <c r="D5" s="8">
        <v>3</v>
      </c>
      <c r="E5" s="3">
        <f>'National Road Relays - Womens'!A18</f>
        <v>9</v>
      </c>
      <c r="F5" s="3"/>
      <c r="G5" s="3">
        <f>SUM(C5:F5)</f>
        <v>12</v>
      </c>
      <c r="H5" s="3">
        <f>COUNT(C5:F5)</f>
        <v>2</v>
      </c>
    </row>
    <row r="6" spans="1:8" x14ac:dyDescent="0.25">
      <c r="A6" s="8" t="s">
        <v>30</v>
      </c>
      <c r="B6" s="8" t="s">
        <v>29</v>
      </c>
      <c r="C6" s="8"/>
      <c r="D6" s="8">
        <v>4</v>
      </c>
      <c r="E6" s="3">
        <f>'National Road Relays - Womens'!A19</f>
        <v>10</v>
      </c>
      <c r="F6" s="3"/>
      <c r="G6" s="3">
        <f>SUM(C6:F6)</f>
        <v>14</v>
      </c>
      <c r="H6" s="3">
        <f>COUNT(C6:F6)</f>
        <v>2</v>
      </c>
    </row>
    <row r="7" spans="1:8" x14ac:dyDescent="0.25">
      <c r="A7" s="8"/>
      <c r="B7" s="8"/>
      <c r="C7" s="8"/>
      <c r="D7" s="8"/>
      <c r="E7" s="3"/>
      <c r="F7" s="3"/>
      <c r="G7" s="3"/>
      <c r="H7" s="3"/>
    </row>
    <row r="8" spans="1:8" x14ac:dyDescent="0.25">
      <c r="A8" s="8" t="s">
        <v>53</v>
      </c>
      <c r="B8" s="8" t="s">
        <v>32</v>
      </c>
      <c r="C8" s="8"/>
      <c r="D8" s="3"/>
      <c r="E8" s="3">
        <v>1</v>
      </c>
      <c r="F8" s="3"/>
      <c r="G8" s="3">
        <f>SUM(C8:F8)</f>
        <v>1</v>
      </c>
      <c r="H8" s="3">
        <f>COUNT(C8:F8)</f>
        <v>1</v>
      </c>
    </row>
    <row r="9" spans="1:8" x14ac:dyDescent="0.25">
      <c r="A9" s="8" t="s">
        <v>52</v>
      </c>
      <c r="B9" s="8" t="s">
        <v>32</v>
      </c>
      <c r="C9" s="8"/>
      <c r="D9" s="3"/>
      <c r="E9" s="3">
        <f>'National Road Relays - Womens'!A13</f>
        <v>4</v>
      </c>
      <c r="F9" s="3"/>
      <c r="G9" s="3">
        <f>SUM(C9:F9)</f>
        <v>4</v>
      </c>
      <c r="H9" s="3">
        <f>COUNT(C9:F9)</f>
        <v>1</v>
      </c>
    </row>
    <row r="10" spans="1:8" x14ac:dyDescent="0.25">
      <c r="A10" s="8" t="s">
        <v>50</v>
      </c>
      <c r="B10" s="8" t="s">
        <v>32</v>
      </c>
      <c r="C10" s="8"/>
      <c r="D10" s="3"/>
      <c r="E10" s="3">
        <f>'National Road Relays - Womens'!A14</f>
        <v>5</v>
      </c>
      <c r="F10" s="3"/>
      <c r="G10" s="3">
        <f>SUM(C10:F10)</f>
        <v>5</v>
      </c>
      <c r="H10" s="3">
        <f>COUNT(C10:F10)</f>
        <v>1</v>
      </c>
    </row>
    <row r="11" spans="1:8" x14ac:dyDescent="0.25">
      <c r="A11" s="8" t="s">
        <v>20</v>
      </c>
      <c r="B11" s="8" t="s">
        <v>32</v>
      </c>
      <c r="C11" s="8"/>
      <c r="D11" s="3"/>
      <c r="E11" s="3">
        <f>'National Road Relays - Womens'!A15</f>
        <v>6</v>
      </c>
      <c r="F11" s="3"/>
      <c r="G11" s="3">
        <f>SUM(C11:F11)</f>
        <v>6</v>
      </c>
      <c r="H11" s="3">
        <f>COUNT(C11:F11)</f>
        <v>1</v>
      </c>
    </row>
    <row r="12" spans="1:8" x14ac:dyDescent="0.25">
      <c r="A12" s="8" t="s">
        <v>54</v>
      </c>
      <c r="B12" s="8" t="s">
        <v>29</v>
      </c>
      <c r="C12" s="8"/>
      <c r="D12" s="3"/>
      <c r="E12" s="3">
        <f>'National Road Relays - Womens'!A17</f>
        <v>8</v>
      </c>
      <c r="F12" s="3"/>
      <c r="G12" s="3">
        <f>SUM(C12:F12)</f>
        <v>8</v>
      </c>
      <c r="H12" s="3">
        <f>COUNT(C12:F12)</f>
        <v>1</v>
      </c>
    </row>
    <row r="13" spans="1:8" x14ac:dyDescent="0.25">
      <c r="A13" s="8"/>
      <c r="B13" s="8"/>
      <c r="C13" s="8"/>
      <c r="D13" s="3"/>
      <c r="E13" s="3"/>
      <c r="F13" s="3"/>
      <c r="G13" s="3">
        <f>SUM(C13:F13)</f>
        <v>0</v>
      </c>
      <c r="H13" s="3">
        <f>COUNT(C13:F13)</f>
        <v>0</v>
      </c>
    </row>
    <row r="14" spans="1:8" x14ac:dyDescent="0.25">
      <c r="A14" s="8"/>
      <c r="B14" s="8"/>
      <c r="C14" s="8"/>
      <c r="D14" s="3"/>
      <c r="E14" s="3"/>
      <c r="F14" s="3"/>
      <c r="G14" s="3">
        <f>SUM(C14:F14)</f>
        <v>0</v>
      </c>
      <c r="H14" s="3">
        <f>COUNT(C14:F14)</f>
        <v>0</v>
      </c>
    </row>
    <row r="15" spans="1:8" x14ac:dyDescent="0.25">
      <c r="A15" s="8"/>
      <c r="B15" s="8"/>
      <c r="C15" s="8"/>
      <c r="D15" s="3"/>
      <c r="E15" s="3"/>
      <c r="F15" s="3"/>
      <c r="G15" s="3">
        <f>SUM(C15:F15)</f>
        <v>0</v>
      </c>
      <c r="H15" s="3">
        <f>COUNT(C15:F15)</f>
        <v>0</v>
      </c>
    </row>
    <row r="16" spans="1:8" x14ac:dyDescent="0.25">
      <c r="A16" s="8"/>
      <c r="B16" s="8"/>
      <c r="C16" s="8"/>
      <c r="D16" s="3"/>
      <c r="E16" s="3"/>
      <c r="F16" s="3"/>
      <c r="G16" s="3">
        <f>SUM(C16:F16)</f>
        <v>0</v>
      </c>
      <c r="H16" s="3">
        <f>COUNT(C16:F16)</f>
        <v>0</v>
      </c>
    </row>
    <row r="20" spans="1:1" x14ac:dyDescent="0.25">
      <c r="A20" s="9" t="s">
        <v>39</v>
      </c>
    </row>
    <row r="21" spans="1:1" x14ac:dyDescent="0.25">
      <c r="A21" s="13" t="s">
        <v>40</v>
      </c>
    </row>
    <row r="22" spans="1:1" x14ac:dyDescent="0.25">
      <c r="A22" s="9" t="s">
        <v>41</v>
      </c>
    </row>
  </sheetData>
  <sortState ref="A2:H6">
    <sortCondition ref="G2"/>
  </sortState>
  <hyperlinks>
    <hyperlink ref="A2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8" sqref="A8"/>
    </sheetView>
  </sheetViews>
  <sheetFormatPr defaultRowHeight="15" x14ac:dyDescent="0.25"/>
  <cols>
    <col min="1" max="1" width="19.5703125" customWidth="1"/>
    <col min="2" max="2" width="9.28515625" customWidth="1"/>
    <col min="11" max="11" width="10.85546875" bestFit="1" customWidth="1"/>
  </cols>
  <sheetData>
    <row r="1" spans="1:11" x14ac:dyDescent="0.25">
      <c r="A1" s="4" t="s">
        <v>4</v>
      </c>
      <c r="B1" s="4" t="s">
        <v>25</v>
      </c>
      <c r="C1" s="4"/>
      <c r="D1" s="4"/>
      <c r="E1" s="4"/>
      <c r="F1" s="4"/>
      <c r="G1" s="4"/>
      <c r="H1" s="4"/>
      <c r="I1" s="4"/>
      <c r="J1" s="5" t="s">
        <v>33</v>
      </c>
      <c r="K1" s="5" t="s">
        <v>34</v>
      </c>
    </row>
    <row r="2" spans="1:11" x14ac:dyDescent="0.25">
      <c r="A2" s="15" t="s">
        <v>37</v>
      </c>
      <c r="B2" s="10">
        <v>1</v>
      </c>
      <c r="C2" s="10"/>
      <c r="D2" s="10"/>
      <c r="E2" s="10"/>
      <c r="F2" s="10"/>
      <c r="G2" s="10"/>
      <c r="H2" s="10"/>
      <c r="I2" s="10"/>
      <c r="J2" s="3">
        <f>SUM(B2:I2)</f>
        <v>1</v>
      </c>
      <c r="K2" s="3">
        <f>COUNT(#REF!)</f>
        <v>0</v>
      </c>
    </row>
    <row r="3" spans="1:11" x14ac:dyDescent="0.25">
      <c r="A3" s="10" t="s">
        <v>42</v>
      </c>
      <c r="B3" s="10">
        <v>1</v>
      </c>
      <c r="C3" s="10"/>
      <c r="D3" s="10"/>
      <c r="E3" s="10"/>
      <c r="F3" s="10"/>
      <c r="G3" s="10"/>
      <c r="H3" s="10"/>
      <c r="I3" s="10"/>
      <c r="J3" s="3">
        <f t="shared" ref="J3:J5" si="0">SUM(B3:I3)</f>
        <v>1</v>
      </c>
      <c r="K3" s="3">
        <f>COUNT(#REF!)</f>
        <v>0</v>
      </c>
    </row>
    <row r="4" spans="1:11" x14ac:dyDescent="0.25">
      <c r="A4" s="10" t="s">
        <v>43</v>
      </c>
      <c r="B4" s="10">
        <v>1</v>
      </c>
      <c r="C4" s="10"/>
      <c r="D4" s="10"/>
      <c r="E4" s="10"/>
      <c r="F4" s="10"/>
      <c r="G4" s="10"/>
      <c r="H4" s="10"/>
      <c r="I4" s="10"/>
      <c r="J4" s="3">
        <f t="shared" si="0"/>
        <v>1</v>
      </c>
      <c r="K4" s="3">
        <f>COUNT(#REF!)</f>
        <v>0</v>
      </c>
    </row>
    <row r="5" spans="1:11" x14ac:dyDescent="0.25">
      <c r="A5" s="10" t="s">
        <v>44</v>
      </c>
      <c r="B5" s="10">
        <v>1</v>
      </c>
      <c r="C5" s="10"/>
      <c r="D5" s="10"/>
      <c r="E5" s="10"/>
      <c r="F5" s="10"/>
      <c r="G5" s="10"/>
      <c r="H5" s="10"/>
      <c r="I5" s="10"/>
      <c r="J5" s="3">
        <f t="shared" si="0"/>
        <v>1</v>
      </c>
      <c r="K5" s="3">
        <f>COUNT(#REF!)</f>
        <v>0</v>
      </c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3"/>
      <c r="K6" s="3"/>
    </row>
    <row r="8" spans="1:11" x14ac:dyDescent="0.25">
      <c r="A8" t="s">
        <v>45</v>
      </c>
    </row>
    <row r="10" spans="1:11" x14ac:dyDescent="0.25">
      <c r="A10" s="9" t="s">
        <v>39</v>
      </c>
    </row>
    <row r="11" spans="1:11" x14ac:dyDescent="0.25">
      <c r="A11" s="13" t="s">
        <v>40</v>
      </c>
    </row>
    <row r="12" spans="1:11" x14ac:dyDescent="0.25">
      <c r="A12" s="9" t="s">
        <v>41</v>
      </c>
    </row>
  </sheetData>
  <hyperlinks>
    <hyperlink ref="A1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1" sqref="F11"/>
    </sheetView>
  </sheetViews>
  <sheetFormatPr defaultRowHeight="15" x14ac:dyDescent="0.25"/>
  <cols>
    <col min="1" max="1" width="13.85546875" customWidth="1"/>
    <col min="2" max="2" width="33.42578125" customWidth="1"/>
    <col min="3" max="3" width="9.28515625" customWidth="1"/>
    <col min="4" max="4" width="9.7109375" customWidth="1"/>
    <col min="5" max="5" width="16.140625" customWidth="1"/>
    <col min="6" max="6" width="9.28515625" customWidth="1"/>
    <col min="7" max="7" width="12.7109375" customWidth="1"/>
    <col min="8" max="8" width="11" customWidth="1"/>
  </cols>
  <sheetData>
    <row r="1" spans="1:6" ht="45" x14ac:dyDescent="0.25">
      <c r="B1" s="10"/>
      <c r="C1" s="23" t="s">
        <v>61</v>
      </c>
      <c r="D1" s="23" t="s">
        <v>62</v>
      </c>
    </row>
    <row r="2" spans="1:6" x14ac:dyDescent="0.25">
      <c r="B2" s="10">
        <v>1</v>
      </c>
      <c r="C2" s="11">
        <v>1.2256944444444444E-2</v>
      </c>
      <c r="D2" s="11">
        <v>2.298611111111111E-2</v>
      </c>
    </row>
    <row r="3" spans="1:6" x14ac:dyDescent="0.25">
      <c r="B3" s="10">
        <v>2</v>
      </c>
      <c r="C3" s="24">
        <v>1.2430555555555554E-2</v>
      </c>
      <c r="D3" s="24">
        <v>2.3472222222222217E-2</v>
      </c>
      <c r="E3" s="18"/>
      <c r="F3" s="18"/>
    </row>
    <row r="4" spans="1:6" x14ac:dyDescent="0.25">
      <c r="B4" s="10">
        <v>3</v>
      </c>
      <c r="C4" s="11">
        <v>1.2534722222222223E-2</v>
      </c>
      <c r="D4" s="11">
        <v>2.3530092592592592E-2</v>
      </c>
      <c r="E4" s="17"/>
      <c r="F4" s="17"/>
    </row>
    <row r="5" spans="1:6" x14ac:dyDescent="0.25">
      <c r="B5" s="10" t="s">
        <v>63</v>
      </c>
      <c r="C5" s="26">
        <f>SUM(C2:C4)</f>
        <v>3.7222222222222219E-2</v>
      </c>
      <c r="D5" s="11">
        <f>SUM(D2:D4)</f>
        <v>6.9988425925925912E-2</v>
      </c>
      <c r="F5" s="17"/>
    </row>
    <row r="6" spans="1:6" x14ac:dyDescent="0.25">
      <c r="B6" s="10" t="s">
        <v>64</v>
      </c>
      <c r="C6" s="10"/>
      <c r="D6" s="27">
        <f>D5/C5</f>
        <v>1.8802860696517412</v>
      </c>
      <c r="F6" s="20"/>
    </row>
    <row r="7" spans="1:6" x14ac:dyDescent="0.25">
      <c r="D7" s="19"/>
      <c r="F7" s="20"/>
    </row>
    <row r="8" spans="1:6" x14ac:dyDescent="0.25">
      <c r="D8" s="19"/>
      <c r="F8" s="20"/>
    </row>
    <row r="9" spans="1:6" ht="60" x14ac:dyDescent="0.25">
      <c r="A9" s="23" t="s">
        <v>69</v>
      </c>
      <c r="B9" s="10" t="s">
        <v>0</v>
      </c>
      <c r="C9" s="23" t="s">
        <v>65</v>
      </c>
      <c r="D9" s="23" t="s">
        <v>70</v>
      </c>
      <c r="E9" s="23" t="s">
        <v>71</v>
      </c>
      <c r="F9" s="23" t="s">
        <v>72</v>
      </c>
    </row>
    <row r="10" spans="1:6" x14ac:dyDescent="0.25">
      <c r="A10" s="10">
        <v>1</v>
      </c>
      <c r="B10" s="10" t="s">
        <v>53</v>
      </c>
      <c r="C10" s="23" t="s">
        <v>66</v>
      </c>
      <c r="D10" s="24">
        <v>1.2546296296296297E-2</v>
      </c>
      <c r="E10" s="24">
        <f>D10*$D$6</f>
        <v>2.3590626151649162E-2</v>
      </c>
      <c r="F10" s="24">
        <f>E10</f>
        <v>2.3590626151649162E-2</v>
      </c>
    </row>
    <row r="11" spans="1:6" x14ac:dyDescent="0.25">
      <c r="A11" s="10">
        <v>2</v>
      </c>
      <c r="B11" s="10" t="s">
        <v>26</v>
      </c>
      <c r="C11" s="23" t="s">
        <v>67</v>
      </c>
      <c r="D11" s="24">
        <v>2.3657407407407408E-2</v>
      </c>
      <c r="E11" s="24"/>
      <c r="F11" s="24">
        <f>D11</f>
        <v>2.3657407407407408E-2</v>
      </c>
    </row>
    <row r="12" spans="1:6" x14ac:dyDescent="0.25">
      <c r="A12" s="10">
        <v>3</v>
      </c>
      <c r="B12" s="10" t="s">
        <v>27</v>
      </c>
      <c r="C12" s="23" t="s">
        <v>67</v>
      </c>
      <c r="D12" s="24">
        <v>2.461805555555556E-2</v>
      </c>
      <c r="E12" s="24"/>
      <c r="F12" s="24">
        <f>D12</f>
        <v>2.461805555555556E-2</v>
      </c>
    </row>
    <row r="13" spans="1:6" x14ac:dyDescent="0.25">
      <c r="A13" s="10">
        <v>4</v>
      </c>
      <c r="B13" s="10" t="s">
        <v>52</v>
      </c>
      <c r="C13" s="23" t="s">
        <v>67</v>
      </c>
      <c r="D13" s="24">
        <v>2.5925925925925925E-2</v>
      </c>
      <c r="E13" s="24"/>
      <c r="F13" s="24">
        <f>D13</f>
        <v>2.5925925925925925E-2</v>
      </c>
    </row>
    <row r="14" spans="1:6" x14ac:dyDescent="0.25">
      <c r="A14" s="10">
        <v>5</v>
      </c>
      <c r="B14" s="10" t="s">
        <v>50</v>
      </c>
      <c r="C14" s="23" t="s">
        <v>66</v>
      </c>
      <c r="D14" s="24">
        <v>1.4444444444444446E-2</v>
      </c>
      <c r="E14" s="24">
        <f t="shared" ref="E14:E18" si="0">D14*$D$6</f>
        <v>2.7159687672747373E-2</v>
      </c>
      <c r="F14" s="24">
        <f>E14</f>
        <v>2.7159687672747373E-2</v>
      </c>
    </row>
    <row r="15" spans="1:6" x14ac:dyDescent="0.25">
      <c r="A15" s="10">
        <v>6</v>
      </c>
      <c r="B15" s="10" t="s">
        <v>20</v>
      </c>
      <c r="C15" s="23" t="s">
        <v>66</v>
      </c>
      <c r="D15" s="24">
        <v>1.462962962962963E-2</v>
      </c>
      <c r="E15" s="24">
        <f t="shared" si="0"/>
        <v>2.7507888796756953E-2</v>
      </c>
      <c r="F15" s="24">
        <f>E15</f>
        <v>2.7507888796756953E-2</v>
      </c>
    </row>
    <row r="16" spans="1:6" x14ac:dyDescent="0.25">
      <c r="A16" s="10">
        <v>7</v>
      </c>
      <c r="B16" s="10" t="s">
        <v>55</v>
      </c>
      <c r="C16" s="23" t="s">
        <v>67</v>
      </c>
      <c r="D16" s="24">
        <v>2.8009259259259262E-2</v>
      </c>
      <c r="E16" s="24"/>
      <c r="F16" s="24">
        <f>D16</f>
        <v>2.8009259259259262E-2</v>
      </c>
    </row>
    <row r="17" spans="1:6" x14ac:dyDescent="0.25">
      <c r="A17" s="10">
        <v>8</v>
      </c>
      <c r="B17" s="10" t="s">
        <v>54</v>
      </c>
      <c r="C17" s="23" t="s">
        <v>66</v>
      </c>
      <c r="D17" s="24">
        <v>1.5023148148148148E-2</v>
      </c>
      <c r="E17" s="24">
        <f t="shared" si="0"/>
        <v>2.8247816185277316E-2</v>
      </c>
      <c r="F17" s="24">
        <f>E17</f>
        <v>2.8247816185277316E-2</v>
      </c>
    </row>
    <row r="18" spans="1:6" x14ac:dyDescent="0.25">
      <c r="A18" s="10">
        <v>9</v>
      </c>
      <c r="B18" s="10" t="s">
        <v>28</v>
      </c>
      <c r="C18" s="23" t="s">
        <v>66</v>
      </c>
      <c r="D18" s="24">
        <v>1.5046296296296295E-2</v>
      </c>
      <c r="E18" s="24">
        <f t="shared" si="0"/>
        <v>2.8291341325778513E-2</v>
      </c>
      <c r="F18" s="24">
        <f>E18</f>
        <v>2.8291341325778513E-2</v>
      </c>
    </row>
    <row r="19" spans="1:6" x14ac:dyDescent="0.25">
      <c r="A19" s="10">
        <v>10</v>
      </c>
      <c r="B19" s="10" t="s">
        <v>30</v>
      </c>
      <c r="C19" s="23" t="s">
        <v>67</v>
      </c>
      <c r="D19" s="24">
        <v>3.0138888888888885E-2</v>
      </c>
      <c r="E19" s="24"/>
      <c r="F19" s="24">
        <f>D19</f>
        <v>3.0138888888888885E-2</v>
      </c>
    </row>
  </sheetData>
  <pageMargins left="0.7" right="0.7" top="0.75" bottom="0.75" header="0.3" footer="0.3"/>
  <pageSetup paperSize="9" orientation="portrait" verticalDpi="0" r:id="rId1"/>
  <ignoredErrors>
    <ignoredError sqref="F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17" sqref="B17"/>
    </sheetView>
  </sheetViews>
  <sheetFormatPr defaultRowHeight="15" x14ac:dyDescent="0.25"/>
  <cols>
    <col min="1" max="1" width="14.5703125" style="18" customWidth="1"/>
    <col min="2" max="2" width="34" bestFit="1" customWidth="1"/>
    <col min="3" max="3" width="11.28515625" style="18" customWidth="1"/>
    <col min="4" max="4" width="10.5703125" style="18" customWidth="1"/>
    <col min="5" max="7" width="13" style="18" customWidth="1"/>
  </cols>
  <sheetData>
    <row r="1" spans="1:13" ht="30" x14ac:dyDescent="0.25">
      <c r="B1" s="10"/>
      <c r="C1" s="23" t="s">
        <v>61</v>
      </c>
      <c r="D1" s="23" t="s">
        <v>62</v>
      </c>
    </row>
    <row r="2" spans="1:13" x14ac:dyDescent="0.25">
      <c r="B2" s="10">
        <v>1</v>
      </c>
      <c r="C2" s="24">
        <v>1.0486111111111111E-2</v>
      </c>
      <c r="D2" s="11">
        <v>1.9479166666666669E-2</v>
      </c>
    </row>
    <row r="3" spans="1:13" x14ac:dyDescent="0.25">
      <c r="B3" s="10">
        <v>2</v>
      </c>
      <c r="C3" s="24">
        <v>1.0520833333333333E-2</v>
      </c>
      <c r="D3" s="11">
        <v>2.013888888888889E-2</v>
      </c>
      <c r="H3" s="18"/>
    </row>
    <row r="4" spans="1:13" x14ac:dyDescent="0.25">
      <c r="B4" s="10">
        <v>3</v>
      </c>
      <c r="C4" s="24">
        <v>1.0752314814814814E-2</v>
      </c>
      <c r="D4" s="11">
        <v>2.028935185185185E-2</v>
      </c>
      <c r="F4" s="21"/>
      <c r="G4" s="21"/>
      <c r="H4" s="17"/>
    </row>
    <row r="5" spans="1:13" x14ac:dyDescent="0.25">
      <c r="B5" s="10" t="s">
        <v>63</v>
      </c>
      <c r="C5" s="25">
        <f>SUM(C2:C4)</f>
        <v>3.1759259259259258E-2</v>
      </c>
      <c r="D5" s="26">
        <f>SUM(D2:D4)</f>
        <v>5.9907407407407409E-2</v>
      </c>
      <c r="F5" s="21"/>
      <c r="G5" s="21"/>
      <c r="H5" s="17"/>
    </row>
    <row r="6" spans="1:13" x14ac:dyDescent="0.25">
      <c r="B6" s="10" t="s">
        <v>64</v>
      </c>
      <c r="C6" s="23"/>
      <c r="D6" s="27">
        <f>D5/C5</f>
        <v>1.8862973760932946</v>
      </c>
      <c r="G6" s="21"/>
      <c r="H6" s="19"/>
      <c r="J6" s="17"/>
      <c r="L6" s="17"/>
      <c r="M6" s="17"/>
    </row>
    <row r="7" spans="1:13" x14ac:dyDescent="0.25">
      <c r="G7" s="21"/>
      <c r="J7" s="17"/>
      <c r="L7" s="17"/>
      <c r="M7" s="17"/>
    </row>
    <row r="8" spans="1:13" ht="75" x14ac:dyDescent="0.25">
      <c r="A8" s="23" t="s">
        <v>69</v>
      </c>
      <c r="B8" s="10" t="s">
        <v>0</v>
      </c>
      <c r="C8" s="23" t="s">
        <v>65</v>
      </c>
      <c r="D8" s="23" t="s">
        <v>70</v>
      </c>
      <c r="E8" s="23" t="s">
        <v>71</v>
      </c>
      <c r="F8" s="23" t="s">
        <v>68</v>
      </c>
      <c r="G8"/>
      <c r="K8" s="17"/>
      <c r="L8" s="17"/>
    </row>
    <row r="9" spans="1:13" x14ac:dyDescent="0.25">
      <c r="A9" s="23">
        <v>1</v>
      </c>
      <c r="B9" s="10" t="s">
        <v>56</v>
      </c>
      <c r="C9" s="23" t="s">
        <v>66</v>
      </c>
      <c r="D9" s="24">
        <v>1.1331018518518518E-2</v>
      </c>
      <c r="E9" s="24">
        <f>D9*$D$6</f>
        <v>2.1373670499946013E-2</v>
      </c>
      <c r="F9" s="24">
        <v>2.1373670499946013E-2</v>
      </c>
      <c r="G9"/>
      <c r="K9" s="22"/>
      <c r="L9" s="22"/>
      <c r="M9" s="19"/>
    </row>
    <row r="10" spans="1:13" x14ac:dyDescent="0.25">
      <c r="A10" s="23">
        <v>2</v>
      </c>
      <c r="B10" s="10" t="s">
        <v>5</v>
      </c>
      <c r="C10" s="23" t="s">
        <v>67</v>
      </c>
      <c r="D10" s="24">
        <f>F10</f>
        <v>2.2835648148148147E-2</v>
      </c>
      <c r="E10" s="24"/>
      <c r="F10" s="24">
        <v>2.2835648148148147E-2</v>
      </c>
      <c r="G10"/>
    </row>
    <row r="11" spans="1:13" x14ac:dyDescent="0.25">
      <c r="A11" s="23">
        <v>3</v>
      </c>
      <c r="B11" s="10" t="s">
        <v>31</v>
      </c>
      <c r="C11" s="23" t="s">
        <v>66</v>
      </c>
      <c r="D11" s="24">
        <v>1.3055555555555556E-2</v>
      </c>
      <c r="E11" s="24">
        <f t="shared" ref="E11:E20" si="0">D11*$D$6</f>
        <v>2.4626660187884682E-2</v>
      </c>
      <c r="F11" s="24">
        <v>2.4626660187884682E-2</v>
      </c>
      <c r="G11"/>
    </row>
    <row r="12" spans="1:13" x14ac:dyDescent="0.25">
      <c r="A12" s="23">
        <v>4</v>
      </c>
      <c r="B12" s="10" t="s">
        <v>57</v>
      </c>
      <c r="C12" s="23" t="s">
        <v>67</v>
      </c>
      <c r="D12" s="24">
        <f>F12</f>
        <v>2.5104166666666664E-2</v>
      </c>
      <c r="E12" s="24"/>
      <c r="F12" s="24">
        <v>2.5104166666666664E-2</v>
      </c>
      <c r="G12"/>
    </row>
    <row r="13" spans="1:13" x14ac:dyDescent="0.25">
      <c r="A13" s="23">
        <v>5</v>
      </c>
      <c r="B13" s="10" t="s">
        <v>12</v>
      </c>
      <c r="C13" s="23" t="s">
        <v>66</v>
      </c>
      <c r="D13" s="24">
        <v>1.3761574074074074E-2</v>
      </c>
      <c r="E13" s="24">
        <f t="shared" si="0"/>
        <v>2.5958421066839436E-2</v>
      </c>
      <c r="F13" s="24">
        <v>2.5958421066839436E-2</v>
      </c>
      <c r="G13"/>
    </row>
    <row r="14" spans="1:13" x14ac:dyDescent="0.25">
      <c r="A14" s="23">
        <v>6</v>
      </c>
      <c r="B14" s="10" t="s">
        <v>58</v>
      </c>
      <c r="C14" s="23" t="s">
        <v>67</v>
      </c>
      <c r="D14" s="24">
        <f>F14</f>
        <v>2.6342592592592588E-2</v>
      </c>
      <c r="E14" s="24"/>
      <c r="F14" s="24">
        <v>2.6342592592592588E-2</v>
      </c>
      <c r="G14"/>
    </row>
    <row r="15" spans="1:13" x14ac:dyDescent="0.25">
      <c r="A15" s="23">
        <v>7</v>
      </c>
      <c r="B15" s="10" t="s">
        <v>9</v>
      </c>
      <c r="C15" s="23" t="s">
        <v>67</v>
      </c>
      <c r="D15" s="24">
        <f>F15</f>
        <v>2.6898148148148147E-2</v>
      </c>
      <c r="E15" s="24"/>
      <c r="F15" s="24">
        <v>2.6898148148148147E-2</v>
      </c>
      <c r="G15"/>
    </row>
    <row r="16" spans="1:13" x14ac:dyDescent="0.25">
      <c r="A16" s="23">
        <v>8</v>
      </c>
      <c r="B16" s="10" t="s">
        <v>76</v>
      </c>
      <c r="C16" s="23" t="s">
        <v>66</v>
      </c>
      <c r="D16" s="24">
        <v>1.4293981481481482E-2</v>
      </c>
      <c r="E16" s="24">
        <f t="shared" si="0"/>
        <v>2.6962699762444663E-2</v>
      </c>
      <c r="F16" s="24">
        <f>D16*D6</f>
        <v>2.6962699762444663E-2</v>
      </c>
      <c r="G16"/>
    </row>
    <row r="17" spans="1:7" x14ac:dyDescent="0.25">
      <c r="A17" s="23">
        <v>9</v>
      </c>
      <c r="B17" s="10" t="s">
        <v>59</v>
      </c>
      <c r="C17" s="23" t="s">
        <v>67</v>
      </c>
      <c r="D17" s="24">
        <v>2.8067129629629626E-2</v>
      </c>
      <c r="E17" s="24"/>
      <c r="F17" s="24">
        <v>2.8067129629629626E-2</v>
      </c>
      <c r="G17"/>
    </row>
    <row r="18" spans="1:7" x14ac:dyDescent="0.25">
      <c r="A18" s="23">
        <v>10</v>
      </c>
      <c r="B18" s="10" t="s">
        <v>38</v>
      </c>
      <c r="C18" s="23" t="s">
        <v>67</v>
      </c>
      <c r="D18" s="24">
        <f>F18</f>
        <v>2.9525462962962962E-2</v>
      </c>
      <c r="E18" s="24"/>
      <c r="F18" s="24">
        <v>2.9525462962962962E-2</v>
      </c>
      <c r="G18"/>
    </row>
    <row r="19" spans="1:7" x14ac:dyDescent="0.25">
      <c r="A19" s="23">
        <v>11</v>
      </c>
      <c r="B19" s="10" t="s">
        <v>51</v>
      </c>
      <c r="C19" s="23" t="s">
        <v>66</v>
      </c>
      <c r="D19" s="24">
        <v>1.6770833333333332E-2</v>
      </c>
      <c r="E19" s="24">
        <f t="shared" si="0"/>
        <v>3.1634778911564625E-2</v>
      </c>
      <c r="F19" s="24">
        <v>3.1634778911564625E-2</v>
      </c>
      <c r="G19"/>
    </row>
    <row r="20" spans="1:7" x14ac:dyDescent="0.25">
      <c r="A20" s="23">
        <v>12</v>
      </c>
      <c r="B20" s="10" t="s">
        <v>60</v>
      </c>
      <c r="C20" s="23" t="s">
        <v>66</v>
      </c>
      <c r="D20" s="24">
        <v>1.7164351851851851E-2</v>
      </c>
      <c r="E20" s="24">
        <f t="shared" si="0"/>
        <v>3.2377071860490228E-2</v>
      </c>
      <c r="F20" s="24">
        <v>3.2377071860490228E-2</v>
      </c>
      <c r="G20"/>
    </row>
  </sheetData>
  <sortState ref="B10:C20">
    <sortCondition ref="C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Ed Parkrun</vt:lpstr>
      <vt:lpstr>Falkirk Parkrun</vt:lpstr>
      <vt:lpstr>Men's Results</vt:lpstr>
      <vt:lpstr>Women's Results</vt:lpstr>
      <vt:lpstr>Junior Results</vt:lpstr>
      <vt:lpstr>National Road Relays - Womens</vt:lpstr>
      <vt:lpstr>NRR - Mens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 Lou</dc:creator>
  <cp:lastModifiedBy>John and Lou</cp:lastModifiedBy>
  <dcterms:created xsi:type="dcterms:W3CDTF">2013-03-02T19:02:55Z</dcterms:created>
  <dcterms:modified xsi:type="dcterms:W3CDTF">2013-04-29T19:46:05Z</dcterms:modified>
</cp:coreProperties>
</file>