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9320" windowHeight="7995" tabRatio="759" activeTab="1"/>
  </bookViews>
  <sheets>
    <sheet name="Women's Leaders" sheetId="4" r:id="rId1"/>
    <sheet name="Men's Leaders" sheetId="3" r:id="rId2"/>
    <sheet name=" Junior Results" sheetId="5" r:id="rId3"/>
    <sheet name="Falkirk Parkrun" sheetId="2" r:id="rId4"/>
    <sheet name="Ed Parkrun" sheetId="1" r:id="rId5"/>
    <sheet name="Marathon" sheetId="8" r:id="rId6"/>
    <sheet name="National Road Relays - Womens" sheetId="6" r:id="rId7"/>
    <sheet name="NRR - Mens" sheetId="7" r:id="rId8"/>
  </sheets>
  <calcPr calcId="125725" calcMode="manual"/>
</workbook>
</file>

<file path=xl/calcChain.xml><?xml version="1.0" encoding="utf-8"?>
<calcChain xmlns="http://schemas.openxmlformats.org/spreadsheetml/2006/main">
  <c r="C10" i="2"/>
  <c r="C7" i="1"/>
  <c r="D11" i="4"/>
  <c r="C11" s="1"/>
  <c r="C29" i="3"/>
  <c r="D29"/>
  <c r="C35"/>
  <c r="D35"/>
  <c r="C18" i="1"/>
  <c r="C16"/>
  <c r="C12" i="2"/>
  <c r="C23"/>
  <c r="C21"/>
  <c r="C15"/>
  <c r="C11"/>
  <c r="C5"/>
  <c r="C14" i="1"/>
  <c r="C12"/>
  <c r="C25"/>
  <c r="D7" i="8"/>
  <c r="D8"/>
  <c r="D9"/>
  <c r="D10"/>
  <c r="D11"/>
  <c r="C26" i="3"/>
  <c r="D26"/>
  <c r="D34"/>
  <c r="C34" s="1"/>
  <c r="D39"/>
  <c r="C39" s="1"/>
  <c r="D43"/>
  <c r="C43" s="1"/>
  <c r="D7" i="4"/>
  <c r="C7" s="1"/>
  <c r="D10"/>
  <c r="C10" s="1"/>
  <c r="C12"/>
  <c r="D12"/>
  <c r="D14"/>
  <c r="C14" s="1"/>
  <c r="D15"/>
  <c r="C15" s="1"/>
  <c r="D16"/>
  <c r="C16" s="1"/>
  <c r="D17"/>
  <c r="C17" s="1"/>
  <c r="D18"/>
  <c r="C18" s="1"/>
  <c r="D3" i="8" l="1"/>
  <c r="D30" i="3"/>
  <c r="C30" s="1"/>
  <c r="D21"/>
  <c r="C21" s="1"/>
  <c r="D2" i="4"/>
  <c r="D2" i="3"/>
  <c r="D4" i="4"/>
  <c r="D6"/>
  <c r="D13"/>
  <c r="D8"/>
  <c r="D19"/>
  <c r="D20"/>
  <c r="D21"/>
  <c r="D22"/>
  <c r="D23"/>
  <c r="D24"/>
  <c r="D5"/>
  <c r="C5" l="1"/>
  <c r="D32" i="3"/>
  <c r="C32" s="1"/>
  <c r="D4"/>
  <c r="C4" s="1"/>
  <c r="C13" i="4" l="1"/>
  <c r="C2"/>
  <c r="C4"/>
  <c r="C8"/>
  <c r="C19"/>
  <c r="C20"/>
  <c r="C21"/>
  <c r="C22"/>
  <c r="C23"/>
  <c r="C24"/>
  <c r="D12" i="3"/>
  <c r="C12" s="1"/>
  <c r="D6"/>
  <c r="C6" s="1"/>
  <c r="D18"/>
  <c r="C18" s="1"/>
  <c r="D28"/>
  <c r="C28" s="1"/>
  <c r="D31"/>
  <c r="C31" s="1"/>
  <c r="D20"/>
  <c r="C20" s="1"/>
  <c r="D37"/>
  <c r="C37" s="1"/>
  <c r="D38"/>
  <c r="C38" s="1"/>
  <c r="D40"/>
  <c r="C40" s="1"/>
  <c r="D42"/>
  <c r="C42" s="1"/>
  <c r="D7"/>
  <c r="C7" s="1"/>
  <c r="D44"/>
  <c r="C44" s="1"/>
  <c r="D15"/>
  <c r="C15" s="1"/>
  <c r="D14"/>
  <c r="C14" s="1"/>
  <c r="D16"/>
  <c r="C16" s="1"/>
  <c r="D23"/>
  <c r="C23" s="1"/>
  <c r="F16" i="7"/>
  <c r="F15"/>
  <c r="F23"/>
  <c r="F25"/>
  <c r="F24"/>
  <c r="F26"/>
  <c r="F22"/>
  <c r="F30"/>
  <c r="F28"/>
  <c r="F18"/>
  <c r="F27"/>
  <c r="F20"/>
  <c r="F13"/>
  <c r="F10"/>
  <c r="F11"/>
  <c r="F9"/>
  <c r="E13"/>
  <c r="E14"/>
  <c r="F14" s="1"/>
  <c r="E17"/>
  <c r="F17" s="1"/>
  <c r="E15"/>
  <c r="E21"/>
  <c r="F21" s="1"/>
  <c r="E24"/>
  <c r="E29"/>
  <c r="F29" s="1"/>
  <c r="E30"/>
  <c r="E19"/>
  <c r="F19" s="1"/>
  <c r="E27"/>
  <c r="E12"/>
  <c r="F12" s="1"/>
  <c r="F19" i="6"/>
  <c r="E19"/>
  <c r="F20"/>
  <c r="E15"/>
  <c r="F15" s="1"/>
  <c r="F18"/>
  <c r="E13"/>
  <c r="F13" s="1"/>
  <c r="D29" i="8" l="1"/>
  <c r="D28"/>
  <c r="D27"/>
  <c r="D26"/>
  <c r="D25"/>
  <c r="D24"/>
  <c r="D23"/>
  <c r="D22"/>
  <c r="D21"/>
  <c r="D20"/>
  <c r="D17"/>
  <c r="D16"/>
  <c r="D15"/>
  <c r="D14"/>
  <c r="D13"/>
  <c r="D12"/>
  <c r="D4"/>
  <c r="D2"/>
  <c r="D5"/>
  <c r="D6"/>
  <c r="C32" i="1"/>
  <c r="C33"/>
  <c r="C35"/>
  <c r="C37"/>
  <c r="C38"/>
  <c r="C36"/>
  <c r="C30"/>
  <c r="C34"/>
  <c r="C31"/>
  <c r="C3"/>
  <c r="C20"/>
  <c r="C11"/>
  <c r="C2"/>
  <c r="C23"/>
  <c r="C8"/>
  <c r="C5"/>
  <c r="C6"/>
  <c r="C9"/>
  <c r="C13"/>
  <c r="C15"/>
  <c r="C17"/>
  <c r="C19"/>
  <c r="C22"/>
  <c r="C21"/>
  <c r="C24"/>
  <c r="C10"/>
  <c r="C26"/>
  <c r="C4"/>
  <c r="C33" i="2"/>
  <c r="C31"/>
  <c r="C32"/>
  <c r="C36"/>
  <c r="C35"/>
  <c r="C28"/>
  <c r="C29"/>
  <c r="C30"/>
  <c r="C34"/>
  <c r="C27"/>
  <c r="C8"/>
  <c r="C18"/>
  <c r="C24"/>
  <c r="C17"/>
  <c r="C19"/>
  <c r="C13"/>
  <c r="C6"/>
  <c r="C14"/>
  <c r="C22"/>
  <c r="C9"/>
  <c r="C16"/>
  <c r="C7"/>
  <c r="C20"/>
  <c r="C2"/>
  <c r="C3"/>
  <c r="C4"/>
  <c r="D8" i="3" l="1"/>
  <c r="C8" s="1"/>
  <c r="D27"/>
  <c r="C27" s="1"/>
  <c r="D19"/>
  <c r="C19" s="1"/>
  <c r="D10"/>
  <c r="C10" s="1"/>
  <c r="D33"/>
  <c r="C33" s="1"/>
  <c r="D36"/>
  <c r="C36" s="1"/>
  <c r="D3"/>
  <c r="C3" s="1"/>
  <c r="D9"/>
  <c r="C9" s="1"/>
  <c r="D22"/>
  <c r="C22" s="1"/>
  <c r="D41"/>
  <c r="C41" s="1"/>
  <c r="D25"/>
  <c r="C25" s="1"/>
  <c r="D13"/>
  <c r="C13" s="1"/>
  <c r="C2"/>
  <c r="C6" i="4" l="1"/>
  <c r="F16" i="6" l="1"/>
  <c r="F10"/>
  <c r="F11"/>
  <c r="D5" i="7"/>
  <c r="C5"/>
  <c r="D5" i="6"/>
  <c r="C5"/>
  <c r="D6" l="1"/>
  <c r="E14" s="1"/>
  <c r="F14" s="1"/>
  <c r="D6" i="7"/>
  <c r="E17" i="6" l="1"/>
  <c r="F17" s="1"/>
  <c r="E12"/>
  <c r="F12" s="1"/>
</calcChain>
</file>

<file path=xl/comments1.xml><?xml version="1.0" encoding="utf-8"?>
<comments xmlns="http://schemas.openxmlformats.org/spreadsheetml/2006/main">
  <authors>
    <author>John Malcolm</author>
  </authors>
  <commentList>
    <comment ref="B11" authorId="0">
      <text>
        <r>
          <rPr>
            <b/>
            <sz val="8"/>
            <color indexed="81"/>
            <rFont val="Tahoma"/>
            <charset val="1"/>
          </rPr>
          <t>John Malcolm:</t>
        </r>
        <r>
          <rPr>
            <sz val="8"/>
            <color indexed="81"/>
            <rFont val="Tahoma"/>
            <charset val="1"/>
          </rPr>
          <t xml:space="preserve">
A little over marathon distance with a wee hill in it...</t>
        </r>
      </text>
    </comment>
  </commentList>
</comments>
</file>

<file path=xl/sharedStrings.xml><?xml version="1.0" encoding="utf-8"?>
<sst xmlns="http://schemas.openxmlformats.org/spreadsheetml/2006/main" count="386" uniqueCount="133">
  <si>
    <t>Runner</t>
  </si>
  <si>
    <t>Time</t>
  </si>
  <si>
    <t>Date</t>
  </si>
  <si>
    <t>Name</t>
  </si>
  <si>
    <t>Colin Partridge</t>
  </si>
  <si>
    <t>M</t>
  </si>
  <si>
    <t>Paul Young</t>
  </si>
  <si>
    <t>Christine MacVarish</t>
  </si>
  <si>
    <t>Finlay Slane</t>
  </si>
  <si>
    <t>Alan Moffat</t>
  </si>
  <si>
    <t>Martin Leadbetter</t>
  </si>
  <si>
    <t>Brian Reid</t>
  </si>
  <si>
    <t>Colin Wishart</t>
  </si>
  <si>
    <t>Kenny Mearns</t>
  </si>
  <si>
    <t>Category</t>
  </si>
  <si>
    <t>Lana Turnbull</t>
  </si>
  <si>
    <t>Ted Finch</t>
  </si>
  <si>
    <t>Mike Turnbull</t>
  </si>
  <si>
    <t>Edel Mooney</t>
  </si>
  <si>
    <t>Saran Jones</t>
  </si>
  <si>
    <t>Shona Young</t>
  </si>
  <si>
    <t>John Malcolm</t>
  </si>
  <si>
    <t>F</t>
  </si>
  <si>
    <t>M40</t>
  </si>
  <si>
    <t>M50</t>
  </si>
  <si>
    <t>Jim Alexander</t>
  </si>
  <si>
    <t>Please report all intentional mistakes to John Malcolm</t>
  </si>
  <si>
    <t>or via club Facebook page</t>
  </si>
  <si>
    <t xml:space="preserve">Note, due to poor driving conditions (snow) on the way to Gartmorn, those juniors who registered but couldn't make it due to the conditions can use Gartmorn as a championship counter </t>
  </si>
  <si>
    <t>Jill Horsburgh</t>
  </si>
  <si>
    <t>Cara McCafferty</t>
  </si>
  <si>
    <t>Gerry McCafferty</t>
  </si>
  <si>
    <t>Jocelyn Moar</t>
  </si>
  <si>
    <t>Cliff Dicker</t>
  </si>
  <si>
    <t>Lynne Murray</t>
  </si>
  <si>
    <t>Max McNeill</t>
  </si>
  <si>
    <t>Scott Nelson</t>
  </si>
  <si>
    <t>Donald Shaw</t>
  </si>
  <si>
    <t>Fastest Short Legs</t>
  </si>
  <si>
    <t>Fastest Long Legs</t>
  </si>
  <si>
    <t>Total Time Fastest Three Legs</t>
  </si>
  <si>
    <t>Ratio (Total Long / Total Short)</t>
  </si>
  <si>
    <t>Short or Long Leg?</t>
  </si>
  <si>
    <t>Short</t>
  </si>
  <si>
    <t>Long</t>
  </si>
  <si>
    <t>Calculated Leg Time</t>
  </si>
  <si>
    <t>Championship Points</t>
  </si>
  <si>
    <t>Actual Leg Time</t>
  </si>
  <si>
    <t>Calculated Leg Time - Actual Leg Time * Ratio (Short only)</t>
  </si>
  <si>
    <t xml:space="preserve"> Awarded Leg Time</t>
  </si>
  <si>
    <t>M60</t>
  </si>
  <si>
    <t>Pol McDonald</t>
  </si>
  <si>
    <t>Owen Williams</t>
  </si>
  <si>
    <t>Mike Lieberman</t>
  </si>
  <si>
    <t>Minute Miles</t>
  </si>
  <si>
    <t>Ian Hall</t>
  </si>
  <si>
    <t>Points Total</t>
  </si>
  <si>
    <t>Total Races*</t>
  </si>
  <si>
    <t>Total Races
(3 to complete)</t>
  </si>
  <si>
    <t>Peter Harkness</t>
  </si>
  <si>
    <t>Euan McInnes</t>
  </si>
  <si>
    <t>Stewart Kennedy</t>
  </si>
  <si>
    <t>Shona Greig</t>
  </si>
  <si>
    <t>Points Total (best 5 races)</t>
  </si>
  <si>
    <t>Robbie Kennedy</t>
  </si>
  <si>
    <t>Points</t>
  </si>
  <si>
    <t>Ed</t>
  </si>
  <si>
    <t>Falk</t>
  </si>
  <si>
    <t>Edinburgh Parkrun</t>
  </si>
  <si>
    <t>Mags Turnbull</t>
  </si>
  <si>
    <t>Harry Mulholland</t>
  </si>
  <si>
    <t>Falkirk Parkrun</t>
  </si>
  <si>
    <t>Malcolm Lang</t>
  </si>
  <si>
    <t>Neil Graham</t>
  </si>
  <si>
    <t>johnmalcolm81@ymail.com</t>
  </si>
  <si>
    <t>Category Leaders</t>
  </si>
  <si>
    <t>Suzie Hannah</t>
  </si>
  <si>
    <t>Brian Morris</t>
  </si>
  <si>
    <t>Alloa Half Marathon</t>
  </si>
  <si>
    <t>Mel Zobel</t>
  </si>
  <si>
    <t>http://www.lothianrunningclub.co.uk/2014/03/pbs-all-round/</t>
  </si>
  <si>
    <t>Martin Greig</t>
  </si>
  <si>
    <t>John Barclay</t>
  </si>
  <si>
    <t>Mhairi Inglis</t>
  </si>
  <si>
    <t>Margaret Turnbull</t>
  </si>
  <si>
    <t>Daniel McLaughlin</t>
  </si>
  <si>
    <t>David Berrill</t>
  </si>
  <si>
    <t>Calum Ross</t>
  </si>
  <si>
    <t>Graeme Ackland</t>
  </si>
  <si>
    <t>Kenton Jones</t>
  </si>
  <si>
    <t>NRR</t>
  </si>
  <si>
    <t>F40</t>
  </si>
  <si>
    <t>F50</t>
  </si>
  <si>
    <t>David Mabon</t>
  </si>
  <si>
    <t>Carol Mabon</t>
  </si>
  <si>
    <t>Ian Leggett</t>
  </si>
  <si>
    <t>Iain Horsburgh</t>
  </si>
  <si>
    <t>Stephen Malcolm</t>
  </si>
  <si>
    <t>Marathon</t>
  </si>
  <si>
    <t>Boston</t>
  </si>
  <si>
    <t>London</t>
  </si>
  <si>
    <t>Edinburgh</t>
  </si>
  <si>
    <t>HBT</t>
  </si>
  <si>
    <t>Last Updated</t>
  </si>
  <si>
    <t>Andrew Cottom</t>
  </si>
  <si>
    <t>Scottish 5k</t>
  </si>
  <si>
    <t>Scott Balfour</t>
  </si>
  <si>
    <t>Bethany Nelson</t>
  </si>
  <si>
    <t>FJ</t>
  </si>
  <si>
    <t>Chloe Cox</t>
  </si>
  <si>
    <t>Leeanne Webster</t>
  </si>
  <si>
    <t>Rigg Race</t>
  </si>
  <si>
    <t>Black Rock</t>
  </si>
  <si>
    <t>MJ</t>
  </si>
  <si>
    <t>Leeann Webster</t>
  </si>
  <si>
    <t>Mary Inglis</t>
  </si>
  <si>
    <t>Julie Toner</t>
  </si>
  <si>
    <t>Pauline Hughes</t>
  </si>
  <si>
    <t>Susan Bruce</t>
  </si>
  <si>
    <t>Nancy Lowe</t>
  </si>
  <si>
    <t>Dechmont Law</t>
  </si>
  <si>
    <t>Alan Robertson</t>
  </si>
  <si>
    <t>Kevin Godfrey</t>
  </si>
  <si>
    <t>Kirsty McMeechan</t>
  </si>
  <si>
    <t>Dundee</t>
  </si>
  <si>
    <t>Lairig Ghru Hill Race</t>
  </si>
  <si>
    <t>Mahlen Fox</t>
  </si>
  <si>
    <t>Jo Williams</t>
  </si>
  <si>
    <t>Mile Relays</t>
  </si>
  <si>
    <t>Gerry McCaffary</t>
  </si>
  <si>
    <t>Alec Agnew</t>
  </si>
  <si>
    <t>Euan McIness</t>
  </si>
  <si>
    <t>29th July 2014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</si>
</sst>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Arial"/>
      <family val="2"/>
    </font>
    <font>
      <sz val="11"/>
      <color rgb="FF00B0F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/>
    <xf numFmtId="0" fontId="0" fillId="0" borderId="1" xfId="0" applyFont="1" applyBorder="1"/>
    <xf numFmtId="0" fontId="1" fillId="3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Border="1"/>
    <xf numFmtId="21" fontId="0" fillId="0" borderId="1" xfId="0" applyNumberFormat="1" applyBorder="1"/>
    <xf numFmtId="14" fontId="0" fillId="0" borderId="1" xfId="0" applyNumberFormat="1" applyBorder="1"/>
    <xf numFmtId="0" fontId="5" fillId="0" borderId="0" xfId="1" applyAlignment="1"/>
    <xf numFmtId="0" fontId="0" fillId="0" borderId="1" xfId="0" applyFill="1" applyBorder="1"/>
    <xf numFmtId="21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9" fontId="4" fillId="0" borderId="0" xfId="2" applyFont="1"/>
    <xf numFmtId="21" fontId="0" fillId="0" borderId="0" xfId="0" applyNumberFormat="1" applyAlignment="1">
      <alignment wrapText="1"/>
    </xf>
    <xf numFmtId="46" fontId="0" fillId="0" borderId="0" xfId="0" applyNumberFormat="1"/>
    <xf numFmtId="0" fontId="0" fillId="0" borderId="1" xfId="0" applyBorder="1" applyAlignment="1">
      <alignment wrapText="1"/>
    </xf>
    <xf numFmtId="21" fontId="0" fillId="0" borderId="1" xfId="0" applyNumberFormat="1" applyBorder="1" applyAlignment="1">
      <alignment wrapText="1"/>
    </xf>
    <xf numFmtId="46" fontId="0" fillId="0" borderId="1" xfId="0" applyNumberFormat="1" applyBorder="1" applyAlignment="1">
      <alignment wrapText="1"/>
    </xf>
    <xf numFmtId="46" fontId="0" fillId="0" borderId="1" xfId="0" applyNumberFormat="1" applyBorder="1"/>
    <xf numFmtId="9" fontId="0" fillId="0" borderId="1" xfId="2" applyFont="1" applyBorder="1"/>
    <xf numFmtId="0" fontId="0" fillId="0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7" fillId="0" borderId="1" xfId="0" applyFont="1" applyBorder="1"/>
    <xf numFmtId="0" fontId="1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0" fillId="4" borderId="1" xfId="0" applyFont="1" applyFill="1" applyBorder="1"/>
    <xf numFmtId="0" fontId="0" fillId="5" borderId="1" xfId="0" applyFont="1" applyFill="1" applyBorder="1"/>
    <xf numFmtId="0" fontId="5" fillId="0" borderId="0" xfId="1" applyAlignment="1">
      <alignment wrapText="1"/>
    </xf>
    <xf numFmtId="0" fontId="4" fillId="0" borderId="0" xfId="0" applyFont="1"/>
    <xf numFmtId="0" fontId="8" fillId="0" borderId="1" xfId="0" applyFont="1" applyBorder="1"/>
    <xf numFmtId="0" fontId="0" fillId="0" borderId="0" xfId="0" applyFill="1" applyBorder="1"/>
    <xf numFmtId="0" fontId="1" fillId="3" borderId="2" xfId="0" applyFont="1" applyFill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/>
    <xf numFmtId="0" fontId="3" fillId="7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7" borderId="3" xfId="0" applyFont="1" applyFill="1" applyBorder="1" applyAlignment="1"/>
    <xf numFmtId="14" fontId="0" fillId="8" borderId="1" xfId="0" applyNumberFormat="1" applyFill="1" applyBorder="1"/>
    <xf numFmtId="0" fontId="0" fillId="8" borderId="1" xfId="0" applyFont="1" applyFill="1" applyBorder="1" applyAlignment="1"/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/>
    <xf numFmtId="0" fontId="0" fillId="7" borderId="1" xfId="0" applyFill="1" applyBorder="1"/>
    <xf numFmtId="0" fontId="0" fillId="8" borderId="1" xfId="0" applyFill="1" applyBorder="1" applyAlignment="1"/>
    <xf numFmtId="0" fontId="0" fillId="7" borderId="0" xfId="0" applyFill="1"/>
    <xf numFmtId="0" fontId="0" fillId="7" borderId="0" xfId="0" applyFont="1" applyFill="1" applyAlignment="1"/>
    <xf numFmtId="0" fontId="0" fillId="0" borderId="0" xfId="0" applyBorder="1"/>
    <xf numFmtId="21" fontId="0" fillId="0" borderId="0" xfId="0" applyNumberFormat="1" applyBorder="1"/>
    <xf numFmtId="14" fontId="0" fillId="0" borderId="0" xfId="0" applyNumberFormat="1" applyBorder="1"/>
    <xf numFmtId="21" fontId="0" fillId="0" borderId="0" xfId="0" applyNumberFormat="1" applyFill="1" applyBorder="1"/>
    <xf numFmtId="21" fontId="0" fillId="0" borderId="1" xfId="0" applyNumberFormat="1" applyFill="1" applyBorder="1"/>
  </cellXfs>
  <cellStyles count="3">
    <cellStyle name="Hyperlink" xfId="1" builtinId="8"/>
    <cellStyle name="Normal" xfId="0" builtinId="0"/>
    <cellStyle name="Percent" xfId="2" builtinId="5"/>
  </cellStyles>
  <dxfs count="1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7</xdr:col>
      <xdr:colOff>485775</xdr:colOff>
      <xdr:row>14</xdr:row>
      <xdr:rowOff>0</xdr:rowOff>
    </xdr:to>
    <xdr:sp macro="" textlink="">
      <xdr:nvSpPr>
        <xdr:cNvPr id="2" name="Rectangle 1"/>
        <xdr:cNvSpPr/>
      </xdr:nvSpPr>
      <xdr:spPr>
        <a:xfrm>
          <a:off x="2609850" y="1524000"/>
          <a:ext cx="7781925" cy="133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Update required</a:t>
          </a:r>
          <a:r>
            <a:rPr lang="en-GB" sz="1100" baseline="0"/>
            <a:t> Grangemouth Open, Livingston Open, Sport Relief Miles, beecraigs trail race, Forth Valley League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malcolm81@y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ohnmalcolm81@y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hnmalcolm81@y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ohnmalcolm81@y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31"/>
  <sheetViews>
    <sheetView zoomScale="85" zoomScaleNormal="85" workbookViewId="0">
      <selection activeCell="C33" sqref="C33"/>
    </sheetView>
  </sheetViews>
  <sheetFormatPr defaultRowHeight="15"/>
  <cols>
    <col min="1" max="1" width="27.28515625" style="6" customWidth="1"/>
    <col min="2" max="2" width="11.140625" style="6" bestFit="1" customWidth="1"/>
    <col min="3" max="3" width="11.42578125" style="1" bestFit="1" customWidth="1"/>
    <col min="4" max="4" width="10.85546875" style="1" bestFit="1" customWidth="1"/>
    <col min="5" max="5" width="11.42578125" style="6" customWidth="1"/>
    <col min="6" max="6" width="12" style="1" customWidth="1"/>
    <col min="7" max="8" width="9.140625" style="1"/>
    <col min="9" max="9" width="12" style="1" bestFit="1" customWidth="1"/>
    <col min="10" max="10" width="12" style="1" customWidth="1"/>
    <col min="11" max="11" width="11.7109375" style="1" customWidth="1"/>
    <col min="12" max="12" width="12.28515625" style="1" customWidth="1"/>
    <col min="13" max="13" width="9.140625" style="1"/>
    <col min="14" max="14" width="12.5703125" style="1" customWidth="1"/>
    <col min="15" max="15" width="15.42578125" style="1" customWidth="1"/>
    <col min="16" max="17" width="9.140625" style="1"/>
    <col min="18" max="18" width="12.28515625" style="1" customWidth="1"/>
    <col min="19" max="19" width="11.7109375" style="1" customWidth="1"/>
    <col min="20" max="20" width="12.42578125" style="1" customWidth="1"/>
    <col min="21" max="21" width="10.85546875" style="1" customWidth="1"/>
    <col min="22" max="16384" width="9.140625" style="1"/>
  </cols>
  <sheetData>
    <row r="1" spans="1:26" s="29" customFormat="1" ht="30">
      <c r="A1" s="28" t="s">
        <v>0</v>
      </c>
      <c r="B1" s="28" t="s">
        <v>14</v>
      </c>
      <c r="C1" s="28" t="s">
        <v>56</v>
      </c>
      <c r="D1" s="28" t="s">
        <v>57</v>
      </c>
      <c r="E1" s="25" t="s">
        <v>78</v>
      </c>
      <c r="F1" s="28" t="s">
        <v>90</v>
      </c>
      <c r="G1" s="28" t="s">
        <v>102</v>
      </c>
      <c r="H1" s="28" t="s">
        <v>105</v>
      </c>
      <c r="I1" s="28" t="s">
        <v>111</v>
      </c>
      <c r="J1" s="28" t="s">
        <v>120</v>
      </c>
      <c r="K1" s="28" t="s">
        <v>112</v>
      </c>
      <c r="L1" s="28" t="s">
        <v>128</v>
      </c>
      <c r="M1" s="28"/>
      <c r="N1" s="28"/>
      <c r="O1" s="28"/>
      <c r="P1" s="28"/>
      <c r="Q1" s="28"/>
      <c r="R1" s="28"/>
      <c r="S1" s="28"/>
      <c r="T1" s="41" t="s">
        <v>68</v>
      </c>
      <c r="U1" s="41" t="s">
        <v>71</v>
      </c>
      <c r="Y1" s="40" t="s">
        <v>66</v>
      </c>
      <c r="Z1" s="40" t="s">
        <v>67</v>
      </c>
    </row>
    <row r="2" spans="1:26">
      <c r="A2" s="50" t="s">
        <v>32</v>
      </c>
      <c r="B2" s="7" t="s">
        <v>22</v>
      </c>
      <c r="C2" s="31">
        <f>IF(D2&gt;=5,SMALL(E2:X2,1)+SMALL(E2:X2,2)+SMALL(E2:X2,3)+SMALL(E2:X2,4)+SMALL(E2:X2,5),IF(D2=4,SMALL(E2:X2,1)+SMALL(E2:X2,2)+SMALL(E2:X2,3)+SMALL(E2:X2,4),IF(D2=3,SMALL(E2:X2,1)+SMALL(E2:X2,2)+SMALL(E2:X2,3),IF(D2=2,SMALL(E2:X2,1)+SMALL(E2:X2,2),IF(D2=1,SMALL(E2:X2,1),"there must be an easier way to do this")))))</f>
        <v>5</v>
      </c>
      <c r="D2" s="32">
        <f>COUNTA(E2:X2)</f>
        <v>3</v>
      </c>
      <c r="E2" s="4"/>
      <c r="F2" s="7">
        <v>2</v>
      </c>
      <c r="G2" s="2"/>
      <c r="H2" s="2">
        <v>1</v>
      </c>
      <c r="I2" s="2"/>
      <c r="J2" s="2">
        <v>2</v>
      </c>
      <c r="K2" s="2"/>
      <c r="L2" s="2"/>
      <c r="M2" s="2"/>
      <c r="N2" s="2"/>
      <c r="O2" s="2"/>
      <c r="P2" s="2"/>
      <c r="Q2" s="2"/>
      <c r="R2" s="2"/>
      <c r="S2" s="2"/>
      <c r="T2" s="4"/>
      <c r="U2" s="4"/>
      <c r="Y2" s="39"/>
      <c r="Z2" s="39"/>
    </row>
    <row r="3" spans="1:26">
      <c r="A3" s="7"/>
      <c r="B3" s="7"/>
      <c r="C3" s="31"/>
      <c r="D3" s="32"/>
      <c r="E3" s="4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4"/>
      <c r="Y3" s="39"/>
      <c r="Z3" s="39"/>
    </row>
    <row r="4" spans="1:26">
      <c r="A4" s="7" t="s">
        <v>15</v>
      </c>
      <c r="B4" s="7" t="s">
        <v>22</v>
      </c>
      <c r="C4" s="31">
        <f>IF(D4&gt;=5,SMALL(E4:X4,1)+SMALL(E4:X4,2)+SMALL(E4:X4,3)+SMALL(E4:X4,4)+SMALL(E4:X4,5),IF(D4=4,SMALL(E4:X4,1)+SMALL(E4:X4,2)+SMALL(E4:X4,3)+SMALL(E4:X4,4),IF(D4=3,SMALL(E4:X4,1)+SMALL(E4:X4,2)+SMALL(E4:X4,3),IF(D4=2,SMALL(E4:X4,1)+SMALL(E4:X4,2),IF(D4=1,SMALL(E4:X4,1),"there must be an easier way to do this")))))</f>
        <v>4</v>
      </c>
      <c r="D4" s="32">
        <f>COUNTA(E4:X4)</f>
        <v>2</v>
      </c>
      <c r="E4" s="5"/>
      <c r="F4" s="7">
        <v>3</v>
      </c>
      <c r="G4" s="2"/>
      <c r="H4" s="2"/>
      <c r="I4" s="2">
        <v>1</v>
      </c>
      <c r="J4" s="2"/>
      <c r="K4" s="2"/>
      <c r="L4" s="2"/>
      <c r="M4" s="2"/>
      <c r="N4" s="2"/>
      <c r="O4" s="2"/>
      <c r="P4" s="2"/>
      <c r="Q4" s="2"/>
      <c r="R4" s="2"/>
      <c r="S4" s="2"/>
      <c r="T4" s="4"/>
      <c r="U4" s="4"/>
      <c r="Y4" s="39"/>
      <c r="Z4" s="39"/>
    </row>
    <row r="5" spans="1:26">
      <c r="A5" s="7" t="s">
        <v>107</v>
      </c>
      <c r="B5" s="47" t="s">
        <v>108</v>
      </c>
      <c r="C5" s="31">
        <f t="shared" ref="C5" si="0">IF(D5&gt;=5,SMALL(E5:X5,1)+SMALL(E5:X5,2)+SMALL(E5:X5,3)+SMALL(E5:X5,4)+SMALL(E5:X5,5),IF(D5=4,SMALL(E5:X5,1)+SMALL(E5:X5,2)+SMALL(E5:X5,3)+SMALL(E5:X5,4),IF(D5=3,SMALL(E5:X5,1)+SMALL(E5:X5,2)+SMALL(E5:X5,3),IF(D5=2,SMALL(E5:X5,1)+SMALL(E5:X5,2),IF(D5=1,SMALL(E5:X5,1),"there must be an easier way to do this")))))</f>
        <v>5</v>
      </c>
      <c r="D5" s="32">
        <f t="shared" ref="D5" si="1">COUNTA(E5:X5)</f>
        <v>2</v>
      </c>
      <c r="E5" s="5"/>
      <c r="F5" s="5"/>
      <c r="G5" s="2"/>
      <c r="H5" s="2">
        <v>2</v>
      </c>
      <c r="I5" s="2"/>
      <c r="J5" s="2"/>
      <c r="K5" s="2"/>
      <c r="L5" s="2">
        <v>3</v>
      </c>
      <c r="M5" s="2"/>
      <c r="N5" s="2"/>
      <c r="O5" s="2"/>
      <c r="P5" s="2"/>
      <c r="Q5" s="2"/>
      <c r="R5" s="2"/>
      <c r="S5" s="2"/>
      <c r="T5" s="4"/>
      <c r="U5" s="4"/>
      <c r="Y5" s="39"/>
      <c r="Z5" s="39"/>
    </row>
    <row r="6" spans="1:26">
      <c r="A6" s="7" t="s">
        <v>76</v>
      </c>
      <c r="B6" s="47" t="s">
        <v>22</v>
      </c>
      <c r="C6" s="31">
        <f>IF(D6&gt;=5,SMALL(E6:X6,1)+SMALL(E6:X6,2)+SMALL(E6:X6,3)+SMALL(E6:X6,4)+SMALL(E6:X6,5),IF(D6=4,SMALL(E6:X6,1)+SMALL(E6:X6,2)+SMALL(E6:X6,3)+SMALL(E6:X6,4),IF(D6=3,SMALL(E6:X6,1)+SMALL(E6:X6,2)+SMALL(E6:X6,3),IF(D6=2,SMALL(E6:X6,1)+SMALL(E6:X6,2),IF(D6=1,SMALL(E6:X6,1),"there must be an easier way to do this")))))</f>
        <v>6</v>
      </c>
      <c r="D6" s="32">
        <f>COUNTA(E6:X6)</f>
        <v>2</v>
      </c>
      <c r="E6" s="5">
        <v>1</v>
      </c>
      <c r="F6" s="5">
        <v>5</v>
      </c>
      <c r="G6" s="2"/>
      <c r="H6" s="2"/>
      <c r="I6" s="2"/>
      <c r="J6" s="2"/>
      <c r="K6" s="35"/>
      <c r="L6" s="2"/>
      <c r="M6" s="2"/>
      <c r="N6" s="2"/>
      <c r="O6" s="2"/>
      <c r="P6" s="2"/>
      <c r="Q6" s="2"/>
      <c r="R6" s="2"/>
      <c r="S6" s="2"/>
      <c r="T6" s="4"/>
      <c r="U6" s="4"/>
      <c r="Y6" s="39"/>
      <c r="Z6" s="39"/>
    </row>
    <row r="7" spans="1:26">
      <c r="A7" s="7" t="s">
        <v>123</v>
      </c>
      <c r="B7" s="51" t="s">
        <v>22</v>
      </c>
      <c r="C7" s="31">
        <f>IF(D7&gt;=5,SMALL(E7:X7,1)+SMALL(E7:X7,2)+SMALL(E7:X7,3)+SMALL(E7:X7,4)+SMALL(E7:X7,5),IF(D7=4,SMALL(E7:X7,1)+SMALL(E7:X7,2)+SMALL(E7:X7,3)+SMALL(E7:X7,4),IF(D7=3,SMALL(E7:X7,1)+SMALL(E7:X7,2)+SMALL(E7:X7,3),IF(D7=2,SMALL(E7:X7,1)+SMALL(E7:X7,2),IF(D7=1,SMALL(E7:X7,1),"there must be an easier way to do this")))))</f>
        <v>6</v>
      </c>
      <c r="D7" s="32">
        <f>COUNTA(E7:X7)</f>
        <v>2</v>
      </c>
      <c r="E7" s="5"/>
      <c r="F7" s="2"/>
      <c r="G7" s="2"/>
      <c r="H7" s="2"/>
      <c r="I7" s="2"/>
      <c r="J7" s="2">
        <v>4</v>
      </c>
      <c r="K7" s="23"/>
      <c r="L7" s="2">
        <v>2</v>
      </c>
      <c r="M7" s="2"/>
      <c r="N7" s="2"/>
      <c r="O7" s="2"/>
      <c r="P7" s="2"/>
      <c r="Q7" s="2"/>
      <c r="R7" s="2"/>
      <c r="S7" s="2"/>
      <c r="T7" s="4"/>
      <c r="U7" s="4"/>
      <c r="Y7" s="39"/>
      <c r="Z7" s="39"/>
    </row>
    <row r="8" spans="1:26">
      <c r="A8" s="50" t="s">
        <v>7</v>
      </c>
      <c r="B8" s="7" t="s">
        <v>91</v>
      </c>
      <c r="C8" s="31">
        <f>IF(D8&gt;=5,SMALL(E8:X8,1)+SMALL(E8:X8,2)+SMALL(E8:X8,3)+SMALL(E8:X8,4)+SMALL(E8:X8,5),IF(D8=4,SMALL(E8:X8,1)+SMALL(E8:X8,2)+SMALL(E8:X8,3)+SMALL(E8:X8,4),IF(D8=3,SMALL(E8:X8,1)+SMALL(E8:X8,2)+SMALL(E8:X8,3),IF(D8=2,SMALL(E8:X8,1)+SMALL(E8:X8,2),IF(D8=1,SMALL(E8:X8,1),"there must be an easier way to do this")))))</f>
        <v>7</v>
      </c>
      <c r="D8" s="32">
        <f>COUNTA(E8:X8)</f>
        <v>2</v>
      </c>
      <c r="E8" s="5"/>
      <c r="F8" s="7">
        <v>4</v>
      </c>
      <c r="G8" s="2"/>
      <c r="H8" s="2"/>
      <c r="I8" s="2"/>
      <c r="J8" s="2">
        <v>3</v>
      </c>
      <c r="K8" s="2"/>
      <c r="L8" s="2"/>
      <c r="M8" s="2"/>
      <c r="N8" s="2"/>
      <c r="O8" s="2"/>
      <c r="P8" s="2"/>
      <c r="Q8" s="2"/>
      <c r="R8" s="2"/>
      <c r="S8" s="2"/>
      <c r="T8" s="4"/>
      <c r="U8" s="4"/>
      <c r="Y8" s="39"/>
      <c r="Z8" s="39"/>
    </row>
    <row r="9" spans="1:26">
      <c r="A9" s="7"/>
      <c r="B9" s="47"/>
      <c r="C9" s="31"/>
      <c r="D9" s="32"/>
      <c r="E9" s="5"/>
      <c r="F9" s="5"/>
      <c r="G9" s="2"/>
      <c r="H9" s="2"/>
      <c r="I9" s="2"/>
      <c r="J9" s="2"/>
      <c r="K9" s="35"/>
      <c r="L9" s="2"/>
      <c r="M9" s="2"/>
      <c r="N9" s="2"/>
      <c r="O9" s="2"/>
      <c r="P9" s="2"/>
      <c r="Q9" s="2"/>
      <c r="R9" s="2"/>
      <c r="S9" s="2"/>
      <c r="T9" s="4"/>
      <c r="U9" s="4"/>
      <c r="Y9" s="39"/>
      <c r="Z9" s="39"/>
    </row>
    <row r="10" spans="1:26">
      <c r="A10" s="7" t="s">
        <v>109</v>
      </c>
      <c r="B10" s="51" t="s">
        <v>22</v>
      </c>
      <c r="C10" s="31">
        <f>IF(D10&gt;=5,SMALL(E10:X10,1)+SMALL(E10:X10,2)+SMALL(E10:X10,3)+SMALL(E10:X10,4)+SMALL(E10:X10,5),IF(D10=4,SMALL(E10:X10,1)+SMALL(E10:X10,2)+SMALL(E10:X10,3)+SMALL(E10:X10,4),IF(D10=3,SMALL(E10:X10,1)+SMALL(E10:X10,2)+SMALL(E10:X10,3),IF(D10=2,SMALL(E10:X10,1)+SMALL(E10:X10,2),IF(D10=1,SMALL(E10:X10,1),"there must be an easier way to do this")))))</f>
        <v>1</v>
      </c>
      <c r="D10" s="32">
        <f>COUNTA(E10:X10)</f>
        <v>1</v>
      </c>
      <c r="E10" s="5"/>
      <c r="F10" s="2"/>
      <c r="G10" s="2"/>
      <c r="H10" s="2"/>
      <c r="I10" s="2"/>
      <c r="J10" s="2">
        <v>1</v>
      </c>
      <c r="K10" s="23"/>
      <c r="L10" s="23"/>
      <c r="M10" s="2"/>
      <c r="N10" s="2"/>
      <c r="O10" s="2"/>
      <c r="P10" s="2"/>
      <c r="Q10" s="2"/>
      <c r="R10" s="2"/>
      <c r="S10" s="2"/>
      <c r="T10" s="4"/>
      <c r="U10" s="4"/>
      <c r="Y10" s="39"/>
      <c r="Z10" s="39"/>
    </row>
    <row r="11" spans="1:26">
      <c r="A11" s="7" t="s">
        <v>30</v>
      </c>
      <c r="B11" s="7" t="s">
        <v>108</v>
      </c>
      <c r="C11" s="31">
        <f t="shared" ref="C11" si="2">IF(D11&gt;=5,SMALL(E11:X11,1)+SMALL(E11:X11,2)+SMALL(E11:X11,3)+SMALL(E11:X11,4)+SMALL(E11:X11,5),IF(D11=4,SMALL(E11:X11,1)+SMALL(E11:X11,2)+SMALL(E11:X11,3)+SMALL(E11:X11,4),IF(D11=3,SMALL(E11:X11,1)+SMALL(E11:X11,2)+SMALL(E11:X11,3),IF(D11=2,SMALL(E11:X11,1)+SMALL(E11:X11,2),IF(D11=1,SMALL(E11:X11,1),"there must be an easier way to do this")))))</f>
        <v>1</v>
      </c>
      <c r="D11" s="32">
        <f t="shared" ref="D11" si="3">COUNTA(E11:X11)</f>
        <v>1</v>
      </c>
      <c r="E11" s="5"/>
      <c r="F11" s="2"/>
      <c r="G11" s="2"/>
      <c r="H11" s="2"/>
      <c r="I11" s="2"/>
      <c r="J11" s="2"/>
      <c r="K11" s="23"/>
      <c r="L11" s="2">
        <v>1</v>
      </c>
      <c r="M11" s="2"/>
      <c r="N11" s="2"/>
      <c r="O11" s="2"/>
      <c r="P11" s="2"/>
      <c r="Q11" s="2"/>
      <c r="R11" s="2"/>
      <c r="S11" s="2"/>
      <c r="T11" s="4"/>
      <c r="U11" s="4"/>
      <c r="Y11" s="39"/>
      <c r="Z11" s="39"/>
    </row>
    <row r="12" spans="1:26">
      <c r="A12" s="7" t="s">
        <v>114</v>
      </c>
      <c r="B12" s="51" t="s">
        <v>22</v>
      </c>
      <c r="C12" s="31">
        <f>IF(D12&gt;=5,SMALL(E12:X12,1)+SMALL(E12:X12,2)+SMALL(E12:X12,3)+SMALL(E12:X12,4)+SMALL(E12:X12,5),IF(D12=4,SMALL(E12:X12,1)+SMALL(E12:X12,2)+SMALL(E12:X12,3)+SMALL(E12:X12,4),IF(D12=3,SMALL(E12:X12,1)+SMALL(E12:X12,2)+SMALL(E12:X12,3),IF(D12=2,SMALL(E12:X12,1)+SMALL(E12:X12,2),IF(D12=1,SMALL(E12:X12,1),"there must be an easier way to do this")))))</f>
        <v>1</v>
      </c>
      <c r="D12" s="32">
        <f>COUNTA(E12:X12)</f>
        <v>1</v>
      </c>
      <c r="E12" s="5"/>
      <c r="F12" s="2"/>
      <c r="G12" s="2"/>
      <c r="H12" s="2"/>
      <c r="I12" s="2"/>
      <c r="J12" s="2"/>
      <c r="K12" s="2">
        <v>1</v>
      </c>
      <c r="L12" s="2"/>
      <c r="M12" s="2"/>
      <c r="N12" s="2"/>
      <c r="O12" s="2"/>
      <c r="P12" s="2"/>
      <c r="Q12" s="2"/>
      <c r="R12" s="2"/>
      <c r="S12" s="2"/>
      <c r="T12" s="4"/>
      <c r="U12" s="4"/>
      <c r="Y12" s="39"/>
      <c r="Z12" s="39"/>
    </row>
    <row r="13" spans="1:26">
      <c r="A13" s="7" t="s">
        <v>18</v>
      </c>
      <c r="B13" s="7" t="s">
        <v>22</v>
      </c>
      <c r="C13" s="31">
        <f t="shared" ref="C13:C24" si="4">IF(D13&gt;=5,SMALL(E13:X13,1)+SMALL(E13:X13,2)+SMALL(E13:X13,3)+SMALL(E13:X13,4)+SMALL(E13:X13,5),IF(D13=4,SMALL(E13:X13,1)+SMALL(E13:X13,2)+SMALL(E13:X13,3)+SMALL(E13:X13,4),IF(D13=3,SMALL(E13:X13,1)+SMALL(E13:X13,2)+SMALL(E13:X13,3),IF(D13=2,SMALL(E13:X13,1)+SMALL(E13:X13,2),IF(D13=1,SMALL(E13:X13,1),"there must be an easier way to do this")))))</f>
        <v>1</v>
      </c>
      <c r="D13" s="32">
        <f t="shared" ref="D13:D24" si="5">COUNTA(E13:X13)</f>
        <v>1</v>
      </c>
      <c r="E13" s="5"/>
      <c r="F13" s="7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"/>
      <c r="U13" s="4"/>
      <c r="Y13" s="39"/>
      <c r="Z13" s="39"/>
    </row>
    <row r="14" spans="1:26">
      <c r="A14" s="7" t="s">
        <v>115</v>
      </c>
      <c r="B14" s="51" t="s">
        <v>91</v>
      </c>
      <c r="C14" s="31">
        <f>IF(D14&gt;=5,SMALL(E14:X14,1)+SMALL(E14:X14,2)+SMALL(E14:X14,3)+SMALL(E14:X14,4)+SMALL(E14:X14,5),IF(D14=4,SMALL(E14:X14,1)+SMALL(E14:X14,2)+SMALL(E14:X14,3)+SMALL(E14:X14,4),IF(D14=3,SMALL(E14:X14,1)+SMALL(E14:X14,2)+SMALL(E14:X14,3),IF(D14=2,SMALL(E14:X14,1)+SMALL(E14:X14,2),IF(D14=1,SMALL(E14:X14,1),"there must be an easier way to do this")))))</f>
        <v>2</v>
      </c>
      <c r="D14" s="32">
        <f>COUNTA(E14:X14)</f>
        <v>1</v>
      </c>
      <c r="E14" s="5"/>
      <c r="F14" s="2"/>
      <c r="G14" s="2"/>
      <c r="H14" s="2"/>
      <c r="I14" s="2"/>
      <c r="J14" s="2"/>
      <c r="K14" s="2">
        <v>2</v>
      </c>
      <c r="L14" s="2"/>
      <c r="M14" s="2"/>
      <c r="N14" s="2"/>
      <c r="O14" s="2"/>
      <c r="P14" s="2"/>
      <c r="Q14" s="2"/>
      <c r="R14" s="2"/>
      <c r="S14" s="2"/>
      <c r="T14" s="4"/>
      <c r="U14" s="4"/>
      <c r="Y14" s="39"/>
      <c r="Z14" s="39"/>
    </row>
    <row r="15" spans="1:26">
      <c r="A15" s="7" t="s">
        <v>116</v>
      </c>
      <c r="B15" s="51" t="s">
        <v>91</v>
      </c>
      <c r="C15" s="31">
        <f t="shared" ref="C15:C18" si="6">IF(D15&gt;=5,SMALL(E15:X15,1)+SMALL(E15:X15,2)+SMALL(E15:X15,3)+SMALL(E15:X15,4)+SMALL(E15:X15,5),IF(D15=4,SMALL(E15:X15,1)+SMALL(E15:X15,2)+SMALL(E15:X15,3)+SMALL(E15:X15,4),IF(D15=3,SMALL(E15:X15,1)+SMALL(E15:X15,2)+SMALL(E15:X15,3),IF(D15=2,SMALL(E15:X15,1)+SMALL(E15:X15,2),IF(D15=1,SMALL(E15:X15,1),"there must be an easier way to do this")))))</f>
        <v>3</v>
      </c>
      <c r="D15" s="32">
        <f t="shared" ref="D15:D18" si="7">COUNTA(E15:X15)</f>
        <v>1</v>
      </c>
      <c r="E15" s="5"/>
      <c r="F15" s="2"/>
      <c r="G15" s="2"/>
      <c r="H15" s="2"/>
      <c r="I15" s="2"/>
      <c r="J15" s="2"/>
      <c r="K15" s="2">
        <v>3</v>
      </c>
      <c r="L15" s="2"/>
      <c r="M15" s="2"/>
      <c r="N15" s="2"/>
      <c r="O15" s="2"/>
      <c r="P15" s="2"/>
      <c r="Q15" s="2"/>
      <c r="R15" s="2"/>
      <c r="S15" s="2"/>
      <c r="T15" s="4"/>
      <c r="U15" s="4"/>
      <c r="Y15" s="39"/>
      <c r="Z15" s="39"/>
    </row>
    <row r="16" spans="1:26">
      <c r="A16" s="7" t="s">
        <v>119</v>
      </c>
      <c r="B16" s="51" t="s">
        <v>91</v>
      </c>
      <c r="C16" s="31">
        <f t="shared" si="6"/>
        <v>4</v>
      </c>
      <c r="D16" s="32">
        <f t="shared" si="7"/>
        <v>1</v>
      </c>
      <c r="E16" s="5"/>
      <c r="F16" s="2"/>
      <c r="G16" s="2"/>
      <c r="H16" s="2"/>
      <c r="I16" s="2"/>
      <c r="J16" s="2"/>
      <c r="K16" s="2">
        <v>4</v>
      </c>
      <c r="L16" s="2"/>
      <c r="M16" s="2"/>
      <c r="N16" s="2"/>
      <c r="O16" s="2"/>
      <c r="P16" s="2"/>
      <c r="Q16" s="2"/>
      <c r="R16" s="2"/>
      <c r="S16" s="2"/>
      <c r="T16" s="4"/>
      <c r="U16" s="4"/>
      <c r="Y16" s="39"/>
      <c r="Z16" s="39"/>
    </row>
    <row r="17" spans="1:26">
      <c r="A17" s="7" t="s">
        <v>117</v>
      </c>
      <c r="B17" s="51" t="s">
        <v>91</v>
      </c>
      <c r="C17" s="31">
        <f t="shared" si="6"/>
        <v>5</v>
      </c>
      <c r="D17" s="32">
        <f t="shared" si="7"/>
        <v>1</v>
      </c>
      <c r="E17" s="5"/>
      <c r="F17" s="2"/>
      <c r="G17" s="2"/>
      <c r="H17" s="2"/>
      <c r="I17" s="2"/>
      <c r="J17" s="2"/>
      <c r="K17" s="2">
        <v>5</v>
      </c>
      <c r="L17" s="2"/>
      <c r="M17" s="2"/>
      <c r="N17" s="2"/>
      <c r="O17" s="2"/>
      <c r="P17" s="2"/>
      <c r="Q17" s="2"/>
      <c r="R17" s="2"/>
      <c r="S17" s="2"/>
      <c r="T17" s="4"/>
      <c r="U17" s="4"/>
      <c r="Y17" s="39"/>
      <c r="Z17" s="39"/>
    </row>
    <row r="18" spans="1:26">
      <c r="A18" s="7" t="s">
        <v>118</v>
      </c>
      <c r="B18" s="51" t="s">
        <v>91</v>
      </c>
      <c r="C18" s="31">
        <f t="shared" si="6"/>
        <v>6</v>
      </c>
      <c r="D18" s="32">
        <f t="shared" si="7"/>
        <v>1</v>
      </c>
      <c r="E18" s="5"/>
      <c r="F18" s="2"/>
      <c r="G18" s="2"/>
      <c r="H18" s="2"/>
      <c r="I18" s="2"/>
      <c r="J18" s="2"/>
      <c r="K18" s="23">
        <v>6</v>
      </c>
      <c r="L18" s="2"/>
      <c r="M18" s="2"/>
      <c r="N18" s="2"/>
      <c r="O18" s="2"/>
      <c r="P18" s="2"/>
      <c r="Q18" s="2"/>
      <c r="R18" s="2"/>
      <c r="S18" s="2"/>
      <c r="T18" s="4"/>
      <c r="U18" s="4"/>
      <c r="Y18" s="39"/>
      <c r="Z18" s="39"/>
    </row>
    <row r="19" spans="1:26">
      <c r="A19" s="7" t="s">
        <v>83</v>
      </c>
      <c r="B19" s="7" t="s">
        <v>22</v>
      </c>
      <c r="C19" s="31">
        <f t="shared" si="4"/>
        <v>6</v>
      </c>
      <c r="D19" s="32">
        <f t="shared" si="5"/>
        <v>1</v>
      </c>
      <c r="E19" s="5"/>
      <c r="F19" s="7">
        <v>6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"/>
      <c r="U19" s="4"/>
      <c r="Y19" s="39"/>
      <c r="Z19" s="39"/>
    </row>
    <row r="20" spans="1:26">
      <c r="A20" s="7" t="s">
        <v>34</v>
      </c>
      <c r="B20" s="7" t="s">
        <v>91</v>
      </c>
      <c r="C20" s="31">
        <f t="shared" si="4"/>
        <v>7</v>
      </c>
      <c r="D20" s="32">
        <f t="shared" si="5"/>
        <v>1</v>
      </c>
      <c r="E20" s="5"/>
      <c r="F20" s="7">
        <v>7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"/>
      <c r="U20" s="4"/>
      <c r="Y20" s="39"/>
      <c r="Z20" s="39"/>
    </row>
    <row r="21" spans="1:26">
      <c r="A21" s="50" t="s">
        <v>19</v>
      </c>
      <c r="B21" s="7" t="s">
        <v>92</v>
      </c>
      <c r="C21" s="31">
        <f t="shared" si="4"/>
        <v>8</v>
      </c>
      <c r="D21" s="32">
        <f t="shared" si="5"/>
        <v>1</v>
      </c>
      <c r="E21" s="5"/>
      <c r="F21" s="7">
        <v>8</v>
      </c>
      <c r="G21" s="2"/>
      <c r="H21" s="2"/>
      <c r="I21" s="2"/>
      <c r="J21" s="2"/>
      <c r="K21" s="23"/>
      <c r="L21" s="23"/>
      <c r="M21" s="2"/>
      <c r="N21" s="2"/>
      <c r="O21" s="2"/>
      <c r="P21" s="2"/>
      <c r="Q21" s="2"/>
      <c r="R21" s="2"/>
      <c r="S21" s="2"/>
      <c r="T21" s="4"/>
      <c r="U21" s="4"/>
      <c r="Y21" s="39"/>
      <c r="Z21" s="39"/>
    </row>
    <row r="22" spans="1:26">
      <c r="A22" s="7" t="s">
        <v>20</v>
      </c>
      <c r="B22" s="7" t="s">
        <v>91</v>
      </c>
      <c r="C22" s="31">
        <f t="shared" si="4"/>
        <v>9</v>
      </c>
      <c r="D22" s="32">
        <f t="shared" si="5"/>
        <v>1</v>
      </c>
      <c r="E22" s="5"/>
      <c r="F22" s="7">
        <v>9</v>
      </c>
      <c r="G22" s="2"/>
      <c r="H22" s="2"/>
      <c r="I22" s="2"/>
      <c r="J22" s="2"/>
      <c r="K22" s="23"/>
      <c r="L22" s="23"/>
      <c r="M22" s="2"/>
      <c r="N22" s="2"/>
      <c r="O22" s="2"/>
      <c r="P22" s="2"/>
      <c r="Q22" s="2"/>
      <c r="R22" s="2"/>
      <c r="S22" s="2"/>
      <c r="T22" s="4"/>
      <c r="U22" s="4"/>
      <c r="Y22" s="39"/>
      <c r="Z22" s="39"/>
    </row>
    <row r="23" spans="1:26">
      <c r="A23" s="7" t="s">
        <v>29</v>
      </c>
      <c r="B23" s="7" t="s">
        <v>92</v>
      </c>
      <c r="C23" s="31">
        <f t="shared" si="4"/>
        <v>10</v>
      </c>
      <c r="D23" s="32">
        <f t="shared" si="5"/>
        <v>1</v>
      </c>
      <c r="E23" s="5"/>
      <c r="F23" s="7">
        <v>10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4"/>
      <c r="U23" s="4"/>
      <c r="Y23" s="39"/>
      <c r="Z23" s="39"/>
    </row>
    <row r="24" spans="1:26">
      <c r="A24" s="7" t="s">
        <v>84</v>
      </c>
      <c r="B24" s="7" t="s">
        <v>92</v>
      </c>
      <c r="C24" s="31">
        <f t="shared" si="4"/>
        <v>11</v>
      </c>
      <c r="D24" s="32">
        <f t="shared" si="5"/>
        <v>1</v>
      </c>
      <c r="E24" s="5"/>
      <c r="F24" s="7">
        <v>11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"/>
      <c r="U24" s="4"/>
      <c r="Y24" s="39"/>
      <c r="Z24" s="39"/>
    </row>
    <row r="25" spans="1:26">
      <c r="A25" s="7"/>
      <c r="B25" s="47"/>
      <c r="C25" s="31"/>
      <c r="D25" s="32"/>
      <c r="E25" s="5"/>
      <c r="F25" s="2"/>
      <c r="G25" s="2"/>
      <c r="H25" s="2"/>
      <c r="I25" s="2"/>
      <c r="J25" s="2"/>
      <c r="K25" s="23"/>
      <c r="L25" s="2"/>
      <c r="M25" s="2"/>
      <c r="N25" s="2"/>
      <c r="O25" s="2"/>
      <c r="P25" s="2"/>
      <c r="Q25" s="2"/>
      <c r="R25" s="2"/>
      <c r="S25" s="2"/>
      <c r="T25" s="4"/>
      <c r="U25" s="4"/>
      <c r="Y25" s="39"/>
      <c r="Z25" s="39"/>
    </row>
    <row r="26" spans="1:26">
      <c r="A26" s="7"/>
      <c r="B26" s="47"/>
      <c r="C26" s="31"/>
      <c r="D26" s="32"/>
      <c r="E26" s="5"/>
      <c r="F26" s="2"/>
      <c r="G26" s="2"/>
      <c r="H26" s="2"/>
      <c r="I26" s="2"/>
      <c r="J26" s="2"/>
      <c r="K26" s="23"/>
      <c r="L26" s="2"/>
      <c r="M26" s="2"/>
      <c r="N26" s="2"/>
      <c r="O26" s="2"/>
      <c r="P26" s="2"/>
      <c r="Q26" s="2"/>
      <c r="R26" s="2"/>
      <c r="S26" s="2"/>
      <c r="T26" s="4"/>
      <c r="U26" s="4"/>
      <c r="Y26" s="39"/>
      <c r="Z26" s="39"/>
    </row>
    <row r="27" spans="1:26">
      <c r="A27" s="45" t="s">
        <v>75</v>
      </c>
    </row>
    <row r="29" spans="1:26">
      <c r="A29" s="6" t="s">
        <v>26</v>
      </c>
    </row>
    <row r="30" spans="1:26">
      <c r="A30" s="10" t="s">
        <v>74</v>
      </c>
    </row>
    <row r="31" spans="1:26">
      <c r="A31" s="6" t="s">
        <v>27</v>
      </c>
    </row>
  </sheetData>
  <sortState ref="A2:R19">
    <sortCondition descending="1" ref="D2"/>
  </sortState>
  <conditionalFormatting sqref="D2:D26">
    <cfRule type="cellIs" dxfId="4" priority="1" operator="greaterThanOrEqual">
      <formula>5</formula>
    </cfRule>
  </conditionalFormatting>
  <hyperlinks>
    <hyperlink ref="A3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A49"/>
  <sheetViews>
    <sheetView tabSelected="1" zoomScale="85" zoomScaleNormal="85" workbookViewId="0">
      <selection activeCell="F32" sqref="F32"/>
    </sheetView>
  </sheetViews>
  <sheetFormatPr defaultRowHeight="15"/>
  <cols>
    <col min="1" max="1" width="24.42578125" style="6" customWidth="1"/>
    <col min="2" max="2" width="10.85546875" style="1" bestFit="1" customWidth="1"/>
    <col min="3" max="3" width="13.7109375" style="1" customWidth="1"/>
    <col min="4" max="4" width="12.5703125" style="1" customWidth="1"/>
    <col min="5" max="5" width="11.5703125" style="1" customWidth="1"/>
    <col min="6" max="6" width="12" style="1" bestFit="1" customWidth="1"/>
    <col min="7" max="7" width="9.85546875" style="1" customWidth="1"/>
    <col min="8" max="8" width="9.140625" style="1"/>
    <col min="9" max="9" width="10.7109375" style="1" bestFit="1" customWidth="1"/>
    <col min="10" max="10" width="12" style="1" bestFit="1" customWidth="1"/>
    <col min="11" max="11" width="12" style="1" customWidth="1"/>
    <col min="12" max="12" width="12.85546875" style="1" customWidth="1"/>
    <col min="13" max="14" width="12.7109375" style="1" customWidth="1"/>
    <col min="15" max="19" width="14.5703125" style="1" customWidth="1"/>
    <col min="20" max="20" width="10.85546875" style="1" customWidth="1"/>
    <col min="21" max="21" width="12.28515625" style="1" customWidth="1"/>
    <col min="22" max="25" width="9.140625" style="1"/>
    <col min="26" max="27" width="9.140625" style="39"/>
    <col min="28" max="16384" width="9.140625" style="1"/>
  </cols>
  <sheetData>
    <row r="1" spans="1:27" s="30" customFormat="1" ht="30">
      <c r="A1" s="24" t="s">
        <v>3</v>
      </c>
      <c r="B1" s="25" t="s">
        <v>14</v>
      </c>
      <c r="C1" s="24" t="s">
        <v>63</v>
      </c>
      <c r="D1" s="24" t="s">
        <v>57</v>
      </c>
      <c r="E1" s="25" t="s">
        <v>78</v>
      </c>
      <c r="F1" s="24" t="s">
        <v>90</v>
      </c>
      <c r="G1" s="24" t="s">
        <v>102</v>
      </c>
      <c r="H1" s="24" t="s">
        <v>105</v>
      </c>
      <c r="I1" s="24" t="s">
        <v>111</v>
      </c>
      <c r="J1" s="24" t="s">
        <v>120</v>
      </c>
      <c r="K1" s="24" t="s">
        <v>112</v>
      </c>
      <c r="L1" s="24" t="s">
        <v>128</v>
      </c>
      <c r="M1" s="24"/>
      <c r="N1" s="24"/>
      <c r="O1" s="24"/>
      <c r="P1" s="24"/>
      <c r="Q1" s="24"/>
      <c r="R1" s="24"/>
      <c r="S1" s="24"/>
      <c r="T1" s="41" t="s">
        <v>71</v>
      </c>
      <c r="U1" s="41" t="s">
        <v>68</v>
      </c>
      <c r="Z1" s="38" t="s">
        <v>66</v>
      </c>
      <c r="AA1" s="38" t="s">
        <v>22</v>
      </c>
    </row>
    <row r="2" spans="1:27">
      <c r="A2" s="43" t="s">
        <v>72</v>
      </c>
      <c r="B2" s="7" t="s">
        <v>5</v>
      </c>
      <c r="C2" s="31">
        <f t="shared" ref="C2" si="0">IF(D2&gt;=5,SMALL(E2:X2,1)+SMALL(E2:X2,2)+SMALL(E2:X2,3)+SMALL(E2:X2,4)+SMALL(E2:X2,5),IF(D2=4,SMALL(E2:X2,1)+SMALL(E2:X2,2)+SMALL(E2:X2,3)+SMALL(E2:X2,4),IF(D2=3,SMALL(E2:X2,1)+SMALL(E2:X2,2)+SMALL(E2:X2,3),IF(D2=2,SMALL(E2:X2,1)+SMALL(E2:X2,2),IF(D2=1,SMALL(E2:X2,1),"there must be an easier way to do this")))))</f>
        <v>8</v>
      </c>
      <c r="D2" s="32">
        <f>COUNTA(E2:X2)</f>
        <v>6</v>
      </c>
      <c r="E2" s="2">
        <v>1</v>
      </c>
      <c r="F2" s="2">
        <v>3</v>
      </c>
      <c r="G2" s="2"/>
      <c r="H2" s="2">
        <v>2</v>
      </c>
      <c r="I2" s="27"/>
      <c r="J2" s="27">
        <v>3</v>
      </c>
      <c r="K2" s="2">
        <v>1</v>
      </c>
      <c r="L2" s="2">
        <v>1</v>
      </c>
      <c r="M2" s="2"/>
      <c r="N2" s="23"/>
      <c r="O2" s="2"/>
      <c r="P2" s="2"/>
      <c r="Q2" s="2"/>
      <c r="R2" s="2"/>
      <c r="S2" s="2"/>
      <c r="T2" s="4"/>
      <c r="U2" s="4"/>
    </row>
    <row r="3" spans="1:27">
      <c r="A3" s="43" t="s">
        <v>13</v>
      </c>
      <c r="B3" s="7" t="s">
        <v>24</v>
      </c>
      <c r="C3" s="31">
        <f>IF(D3&gt;=5,SMALL(E3:X3,1)+SMALL(E3:X3,2)+SMALL(E3:X3,3)+SMALL(E3:X3,4)+SMALL(E3:X3,5),IF(D3=4,SMALL(E3:X3,1)+SMALL(E3:X3,2)+SMALL(E3:X3,3)+SMALL(E3:X3,4),IF(D3=3,SMALL(E3:X3,1)+SMALL(E3:X3,2)+SMALL(E3:X3,3),IF(D3=2,SMALL(E3:X3,1)+SMALL(E3:X3,2),IF(D3=1,SMALL(E3:X3,1),"there must be an easier way to do this")))))</f>
        <v>53</v>
      </c>
      <c r="D3" s="32">
        <f>COUNTA(E3:X3)</f>
        <v>5</v>
      </c>
      <c r="E3" s="2">
        <v>10</v>
      </c>
      <c r="F3" s="2">
        <v>20</v>
      </c>
      <c r="G3" s="2"/>
      <c r="H3" s="2">
        <v>12</v>
      </c>
      <c r="I3" s="27">
        <v>4</v>
      </c>
      <c r="J3" s="27"/>
      <c r="K3" s="2">
        <v>7</v>
      </c>
      <c r="L3" s="2"/>
      <c r="M3" s="2"/>
      <c r="N3" s="2"/>
      <c r="O3" s="2"/>
      <c r="P3" s="2"/>
      <c r="Q3" s="2"/>
      <c r="R3" s="2"/>
      <c r="S3" s="2"/>
      <c r="T3" s="4"/>
      <c r="U3" s="4"/>
    </row>
    <row r="4" spans="1:27">
      <c r="A4" s="50" t="s">
        <v>97</v>
      </c>
      <c r="B4" s="7" t="s">
        <v>23</v>
      </c>
      <c r="C4" s="31">
        <f t="shared" ref="C4" si="1">IF(D4&gt;=5,SMALL(E4:X4,1)+SMALL(E4:X4,2)+SMALL(E4:X4,3)+SMALL(E4:X4,4)+SMALL(E4:X4,5),IF(D4=4,SMALL(E4:X4,1)+SMALL(E4:X4,2)+SMALL(E4:X4,3)+SMALL(E4:X4,4),IF(D4=3,SMALL(E4:X4,1)+SMALL(E4:X4,2)+SMALL(E4:X4,3),IF(D4=2,SMALL(E4:X4,1)+SMALL(E4:X4,2),IF(D4=1,SMALL(E4:X4,1),"there must be an easier way to do this")))))</f>
        <v>21</v>
      </c>
      <c r="D4" s="32">
        <f t="shared" ref="D4" si="2">COUNTA(E4:X4)</f>
        <v>5</v>
      </c>
      <c r="E4" s="2"/>
      <c r="F4" s="26"/>
      <c r="G4" s="2"/>
      <c r="H4" s="2">
        <v>8</v>
      </c>
      <c r="I4" s="27">
        <v>1</v>
      </c>
      <c r="J4" s="27">
        <v>5</v>
      </c>
      <c r="K4" s="2">
        <v>3</v>
      </c>
      <c r="L4" s="2">
        <v>4</v>
      </c>
      <c r="M4" s="2"/>
      <c r="N4" s="2"/>
      <c r="O4" s="2"/>
      <c r="P4" s="2"/>
      <c r="Q4" s="2"/>
      <c r="R4" s="2"/>
      <c r="S4" s="2"/>
      <c r="T4" s="4"/>
      <c r="U4" s="4"/>
    </row>
    <row r="5" spans="1:27">
      <c r="A5" s="7"/>
      <c r="B5" s="7"/>
      <c r="C5" s="31"/>
      <c r="D5" s="32"/>
      <c r="E5" s="2"/>
      <c r="F5" s="2"/>
      <c r="G5" s="2"/>
      <c r="H5" s="2"/>
      <c r="I5" s="27"/>
      <c r="J5" s="27"/>
      <c r="K5" s="2"/>
      <c r="L5" s="2"/>
      <c r="M5" s="2"/>
      <c r="N5" s="2"/>
      <c r="O5" s="2"/>
      <c r="P5" s="2"/>
      <c r="Q5" s="2"/>
      <c r="R5" s="2"/>
      <c r="S5" s="2"/>
      <c r="T5" s="4"/>
      <c r="U5" s="4"/>
    </row>
    <row r="6" spans="1:27">
      <c r="A6" s="7" t="s">
        <v>4</v>
      </c>
      <c r="B6" s="7" t="s">
        <v>5</v>
      </c>
      <c r="C6" s="31">
        <f>IF(D6&gt;=5,SMALL(E6:X6,1)+SMALL(E6:X6,2)+SMALL(E6:X6,3)+SMALL(E6:X6,4)+SMALL(E6:X6,5),IF(D6=4,SMALL(E6:X6,1)+SMALL(E6:X6,2)+SMALL(E6:X6,3)+SMALL(E6:X6,4),IF(D6=3,SMALL(E6:X6,1)+SMALL(E6:X6,2)+SMALL(E6:X6,3),IF(D6=2,SMALL(E6:X6,1)+SMALL(E6:X6,2),IF(D6=1,SMALL(E6:X6,1),"there must be an easier way to do this")))))</f>
        <v>9</v>
      </c>
      <c r="D6" s="32">
        <f>COUNTA(E6:X6)</f>
        <v>4</v>
      </c>
      <c r="E6" s="18"/>
      <c r="F6" s="18">
        <v>2</v>
      </c>
      <c r="G6" s="2"/>
      <c r="H6" s="2">
        <v>3</v>
      </c>
      <c r="I6" s="27"/>
      <c r="J6" s="27">
        <v>2</v>
      </c>
      <c r="K6" s="2"/>
      <c r="L6" s="2">
        <v>2</v>
      </c>
      <c r="M6" s="2"/>
      <c r="N6" s="2"/>
      <c r="O6" s="2"/>
      <c r="P6" s="2"/>
      <c r="Q6" s="2"/>
      <c r="R6" s="2"/>
      <c r="S6" s="2"/>
      <c r="T6" s="4"/>
      <c r="U6" s="4"/>
    </row>
    <row r="7" spans="1:27">
      <c r="A7" s="7" t="s">
        <v>6</v>
      </c>
      <c r="B7" s="7" t="s">
        <v>23</v>
      </c>
      <c r="C7" s="31">
        <f>IF(D7&gt;=5,SMALL(E7:X7,1)+SMALL(E7:X7,2)+SMALL(E7:X7,3)+SMALL(E7:X7,4)+SMALL(E7:X7,5),IF(D7=4,SMALL(E7:X7,1)+SMALL(E7:X7,2)+SMALL(E7:X7,3)+SMALL(E7:X7,4),IF(D7=3,SMALL(E7:X7,1)+SMALL(E7:X7,2)+SMALL(E7:X7,3),IF(D7=2,SMALL(E7:X7,1)+SMALL(E7:X7,2),IF(D7=1,SMALL(E7:X7,1),"there must be an easier way to do this")))))</f>
        <v>21</v>
      </c>
      <c r="D7" s="32">
        <f>COUNTA(E7:X7)</f>
        <v>4</v>
      </c>
      <c r="E7" s="18"/>
      <c r="F7" s="18">
        <v>14</v>
      </c>
      <c r="G7" s="2">
        <v>2</v>
      </c>
      <c r="H7" s="2"/>
      <c r="I7" s="27"/>
      <c r="J7" s="27"/>
      <c r="K7" s="2">
        <v>2</v>
      </c>
      <c r="L7" s="2">
        <v>3</v>
      </c>
      <c r="M7" s="2"/>
      <c r="N7" s="2"/>
      <c r="O7" s="2"/>
      <c r="P7" s="2"/>
      <c r="Q7" s="2"/>
      <c r="R7" s="2"/>
      <c r="S7" s="2"/>
      <c r="T7" s="4"/>
      <c r="U7" s="4"/>
    </row>
    <row r="8" spans="1:27">
      <c r="A8" s="7" t="s">
        <v>9</v>
      </c>
      <c r="B8" s="7" t="s">
        <v>5</v>
      </c>
      <c r="C8" s="31">
        <f>IF(D8&gt;=5,SMALL(E8:X8,1)+SMALL(E8:X8,2)+SMALL(E8:X8,3)+SMALL(E8:X8,4)+SMALL(E8:X8,5),IF(D8=4,SMALL(E8:X8,1)+SMALL(E8:X8,2)+SMALL(E8:X8,3)+SMALL(E8:X8,4),IF(D8=3,SMALL(E8:X8,1)+SMALL(E8:X8,2)+SMALL(E8:X8,3),IF(D8=2,SMALL(E8:X8,1)+SMALL(E8:X8,2),IF(D8=1,SMALL(E8:X8,1),"there must be an easier way to do this")))))</f>
        <v>23</v>
      </c>
      <c r="D8" s="32">
        <f>COUNTA(E8:X8)</f>
        <v>4</v>
      </c>
      <c r="E8" s="2">
        <v>4</v>
      </c>
      <c r="F8" s="2">
        <v>9</v>
      </c>
      <c r="G8" s="2"/>
      <c r="H8" s="2">
        <v>6</v>
      </c>
      <c r="I8" s="27"/>
      <c r="J8" s="27">
        <v>4</v>
      </c>
      <c r="K8" s="2"/>
      <c r="L8" s="2"/>
      <c r="M8" s="2"/>
      <c r="N8" s="2"/>
      <c r="O8" s="2"/>
      <c r="P8" s="2"/>
      <c r="Q8" s="2"/>
      <c r="R8" s="2"/>
      <c r="S8" s="2"/>
      <c r="T8" s="4"/>
      <c r="U8" s="4"/>
    </row>
    <row r="9" spans="1:27">
      <c r="A9" s="7" t="s">
        <v>12</v>
      </c>
      <c r="B9" s="7" t="s">
        <v>23</v>
      </c>
      <c r="C9" s="31">
        <f>IF(D9&gt;=5,SMALL(E9:X9,1)+SMALL(E9:X9,2)+SMALL(E9:X9,3)+SMALL(E9:X9,4)+SMALL(E9:X9,5),IF(D9=4,SMALL(E9:X9,1)+SMALL(E9:X9,2)+SMALL(E9:X9,3)+SMALL(E9:X9,4),IF(D9=3,SMALL(E9:X9,1)+SMALL(E9:X9,2)+SMALL(E9:X9,3),IF(D9=2,SMALL(E9:X9,1)+SMALL(E9:X9,2),IF(D9=1,SMALL(E9:X9,1),"there must be an easier way to do this")))))</f>
        <v>32</v>
      </c>
      <c r="D9" s="32">
        <f>COUNTA(E9:X9)</f>
        <v>4</v>
      </c>
      <c r="E9" s="2">
        <v>11</v>
      </c>
      <c r="F9" s="26"/>
      <c r="G9" s="2"/>
      <c r="H9" s="2">
        <v>9</v>
      </c>
      <c r="I9" s="27"/>
      <c r="J9" s="27">
        <v>6</v>
      </c>
      <c r="K9" s="2"/>
      <c r="L9" s="2">
        <v>6</v>
      </c>
      <c r="M9" s="2"/>
      <c r="N9" s="2"/>
      <c r="O9" s="2"/>
      <c r="P9" s="2"/>
      <c r="Q9" s="2"/>
      <c r="R9" s="2"/>
      <c r="S9" s="2"/>
      <c r="T9" s="4"/>
      <c r="U9" s="4"/>
    </row>
    <row r="10" spans="1:27">
      <c r="A10" s="7" t="s">
        <v>73</v>
      </c>
      <c r="B10" s="7" t="s">
        <v>23</v>
      </c>
      <c r="C10" s="31">
        <f>IF(D10&gt;=5,SMALL(E10:X10,1)+SMALL(E10:X10,2)+SMALL(E10:X10,3)+SMALL(E10:X10,4)+SMALL(E10:X10,5),IF(D10=4,SMALL(E10:X10,1)+SMALL(E10:X10,2)+SMALL(E10:X10,3)+SMALL(E10:X10,4),IF(D10=3,SMALL(E10:X10,1)+SMALL(E10:X10,2)+SMALL(E10:X10,3),IF(D10=2,SMALL(E10:X10,1)+SMALL(E10:X10,2),IF(D10=1,SMALL(E10:X10,1),"there must be an easier way to do this")))))</f>
        <v>46</v>
      </c>
      <c r="D10" s="32">
        <f>COUNTA(E10:X10)</f>
        <v>4</v>
      </c>
      <c r="E10" s="2">
        <v>7</v>
      </c>
      <c r="F10" s="2">
        <v>17</v>
      </c>
      <c r="G10" s="2"/>
      <c r="H10" s="2">
        <v>11</v>
      </c>
      <c r="I10" s="27"/>
      <c r="J10" s="27">
        <v>11</v>
      </c>
      <c r="K10" s="2"/>
      <c r="L10" s="2"/>
      <c r="M10" s="2"/>
      <c r="N10" s="2"/>
      <c r="O10" s="2"/>
      <c r="P10" s="2"/>
      <c r="Q10" s="2"/>
      <c r="R10" s="2"/>
      <c r="S10" s="2"/>
      <c r="T10" s="4"/>
      <c r="U10" s="4"/>
    </row>
    <row r="11" spans="1:27">
      <c r="A11" s="7"/>
      <c r="B11" s="7"/>
      <c r="C11" s="31"/>
      <c r="D11" s="32"/>
      <c r="E11" s="2"/>
      <c r="F11" s="2"/>
      <c r="G11" s="2"/>
      <c r="H11" s="2"/>
      <c r="I11" s="27"/>
      <c r="J11" s="27"/>
      <c r="K11" s="2"/>
      <c r="L11" s="2"/>
      <c r="M11" s="2"/>
      <c r="N11" s="2"/>
      <c r="O11" s="2"/>
      <c r="P11" s="2"/>
      <c r="Q11" s="2"/>
      <c r="R11" s="2"/>
      <c r="S11" s="2"/>
      <c r="T11" s="4"/>
      <c r="U11" s="4"/>
    </row>
    <row r="12" spans="1:27">
      <c r="A12" s="7" t="s">
        <v>35</v>
      </c>
      <c r="B12" s="7" t="s">
        <v>5</v>
      </c>
      <c r="C12" s="31">
        <f t="shared" ref="C12:C16" si="3">IF(D12&gt;=5,SMALL(E12:X12,1)+SMALL(E12:X12,2)+SMALL(E12:X12,3)+SMALL(E12:X12,4)+SMALL(E12:X12,5),IF(D12=4,SMALL(E12:X12,1)+SMALL(E12:X12,2)+SMALL(E12:X12,3)+SMALL(E12:X12,4),IF(D12=3,SMALL(E12:X12,1)+SMALL(E12:X12,2)+SMALL(E12:X12,3),IF(D12=2,SMALL(E12:X12,1)+SMALL(E12:X12,2),IF(D12=1,SMALL(E12:X12,1),"there must be an easier way to do this")))))</f>
        <v>3</v>
      </c>
      <c r="D12" s="32">
        <f t="shared" ref="D12:D16" si="4">COUNTA(E12:X12)</f>
        <v>3</v>
      </c>
      <c r="E12" s="18"/>
      <c r="F12" s="18">
        <v>1</v>
      </c>
      <c r="G12" s="2"/>
      <c r="H12" s="2">
        <v>1</v>
      </c>
      <c r="I12" s="27"/>
      <c r="J12" s="27">
        <v>1</v>
      </c>
      <c r="K12" s="2"/>
      <c r="L12" s="2"/>
      <c r="M12" s="2"/>
      <c r="N12" s="2"/>
      <c r="O12" s="2"/>
      <c r="P12" s="2"/>
      <c r="Q12" s="2"/>
      <c r="R12" s="2"/>
      <c r="S12" s="2"/>
      <c r="T12" s="4"/>
      <c r="U12" s="4"/>
    </row>
    <row r="13" spans="1:27">
      <c r="A13" s="7" t="s">
        <v>52</v>
      </c>
      <c r="B13" s="7" t="s">
        <v>5</v>
      </c>
      <c r="C13" s="31">
        <f t="shared" si="3"/>
        <v>13</v>
      </c>
      <c r="D13" s="32">
        <f t="shared" si="4"/>
        <v>3</v>
      </c>
      <c r="E13" s="2">
        <v>3</v>
      </c>
      <c r="F13" s="2">
        <v>6</v>
      </c>
      <c r="G13" s="2"/>
      <c r="H13" s="2">
        <v>4</v>
      </c>
      <c r="I13" s="27"/>
      <c r="J13" s="27"/>
      <c r="K13" s="2"/>
      <c r="L13" s="2"/>
      <c r="M13" s="2"/>
      <c r="N13" s="2"/>
      <c r="O13" s="2"/>
      <c r="P13" s="2"/>
      <c r="Q13" s="2"/>
      <c r="R13" s="2"/>
      <c r="S13" s="2"/>
      <c r="T13" s="4"/>
      <c r="U13" s="4"/>
    </row>
    <row r="14" spans="1:27">
      <c r="A14" s="7" t="s">
        <v>87</v>
      </c>
      <c r="B14" s="7" t="s">
        <v>24</v>
      </c>
      <c r="C14" s="31">
        <f t="shared" si="3"/>
        <v>24</v>
      </c>
      <c r="D14" s="32">
        <f t="shared" si="4"/>
        <v>3</v>
      </c>
      <c r="E14" s="18"/>
      <c r="F14" s="18">
        <v>18</v>
      </c>
      <c r="G14" s="2"/>
      <c r="H14" s="2"/>
      <c r="I14" s="27">
        <v>2</v>
      </c>
      <c r="J14" s="27"/>
      <c r="K14" s="2">
        <v>4</v>
      </c>
      <c r="L14" s="2"/>
      <c r="M14" s="2"/>
      <c r="N14" s="2"/>
      <c r="O14" s="2"/>
      <c r="P14" s="2"/>
      <c r="Q14" s="2"/>
      <c r="R14" s="2"/>
      <c r="S14" s="2"/>
      <c r="T14" s="4"/>
      <c r="U14" s="4"/>
    </row>
    <row r="15" spans="1:27">
      <c r="A15" s="7" t="s">
        <v>25</v>
      </c>
      <c r="B15" s="7" t="s">
        <v>24</v>
      </c>
      <c r="C15" s="31">
        <f t="shared" si="3"/>
        <v>30</v>
      </c>
      <c r="D15" s="32">
        <f t="shared" si="4"/>
        <v>3</v>
      </c>
      <c r="E15" s="18"/>
      <c r="F15" s="18">
        <v>16</v>
      </c>
      <c r="G15" s="2"/>
      <c r="H15" s="2"/>
      <c r="I15" s="27"/>
      <c r="J15" s="27">
        <v>8</v>
      </c>
      <c r="K15" s="2">
        <v>6</v>
      </c>
      <c r="L15" s="2"/>
      <c r="M15" s="2"/>
      <c r="N15" s="2"/>
      <c r="O15" s="2"/>
      <c r="P15" s="2"/>
      <c r="Q15" s="2"/>
      <c r="R15" s="2"/>
      <c r="S15" s="2"/>
      <c r="T15" s="4"/>
      <c r="U15" s="4"/>
    </row>
    <row r="16" spans="1:27">
      <c r="A16" s="7" t="s">
        <v>10</v>
      </c>
      <c r="B16" s="7" t="s">
        <v>24</v>
      </c>
      <c r="C16" s="31">
        <f t="shared" si="3"/>
        <v>32</v>
      </c>
      <c r="D16" s="32">
        <f t="shared" si="4"/>
        <v>3</v>
      </c>
      <c r="E16" s="18"/>
      <c r="F16" s="18">
        <v>19</v>
      </c>
      <c r="G16" s="2"/>
      <c r="H16" s="2"/>
      <c r="I16" s="27">
        <v>3</v>
      </c>
      <c r="J16" s="27">
        <v>10</v>
      </c>
      <c r="K16" s="2"/>
      <c r="L16" s="2"/>
      <c r="M16" s="2"/>
      <c r="N16" s="2"/>
      <c r="O16" s="2"/>
      <c r="P16" s="2"/>
      <c r="Q16" s="2"/>
      <c r="R16" s="2"/>
      <c r="S16" s="2"/>
      <c r="T16" s="4"/>
      <c r="U16" s="4"/>
    </row>
    <row r="17" spans="1:21">
      <c r="A17" s="7"/>
      <c r="B17" s="7"/>
      <c r="C17" s="31"/>
      <c r="D17" s="32"/>
      <c r="E17" s="18"/>
      <c r="F17" s="18"/>
      <c r="G17" s="2"/>
      <c r="H17" s="2"/>
      <c r="I17" s="27"/>
      <c r="J17" s="27"/>
      <c r="K17" s="2"/>
      <c r="L17" s="2"/>
      <c r="M17" s="2"/>
      <c r="N17" s="2"/>
      <c r="O17" s="2"/>
      <c r="P17" s="2"/>
      <c r="Q17" s="2"/>
      <c r="R17" s="2"/>
      <c r="S17" s="2"/>
      <c r="T17" s="4"/>
      <c r="U17" s="4"/>
    </row>
    <row r="18" spans="1:21">
      <c r="A18" s="7" t="s">
        <v>21</v>
      </c>
      <c r="B18" s="7" t="s">
        <v>5</v>
      </c>
      <c r="C18" s="31">
        <f t="shared" ref="C18:C23" si="5">IF(D18&gt;=5,SMALL(E18:X18,1)+SMALL(E18:X18,2)+SMALL(E18:X18,3)+SMALL(E18:X18,4)+SMALL(E18:X18,5),IF(D18=4,SMALL(E18:X18,1)+SMALL(E18:X18,2)+SMALL(E18:X18,3)+SMALL(E18:X18,4),IF(D18=3,SMALL(E18:X18,1)+SMALL(E18:X18,2)+SMALL(E18:X18,3),IF(D18=2,SMALL(E18:X18,1)+SMALL(E18:X18,2),IF(D18=1,SMALL(E18:X18,1),"there must be an easier way to do this")))))</f>
        <v>5</v>
      </c>
      <c r="D18" s="32">
        <f>COUNTA(E18:X18)</f>
        <v>2</v>
      </c>
      <c r="E18" s="18"/>
      <c r="F18" s="18">
        <v>4</v>
      </c>
      <c r="G18" s="2">
        <v>1</v>
      </c>
      <c r="H18" s="2"/>
      <c r="I18" s="27"/>
      <c r="J18" s="27"/>
      <c r="K18" s="2"/>
      <c r="L18" s="2"/>
      <c r="M18" s="2"/>
      <c r="N18" s="2"/>
      <c r="O18" s="2"/>
      <c r="P18" s="2"/>
      <c r="Q18" s="2"/>
      <c r="R18" s="2"/>
      <c r="S18" s="2"/>
      <c r="T18" s="4"/>
      <c r="U18" s="4"/>
    </row>
    <row r="19" spans="1:21">
      <c r="A19" s="7" t="s">
        <v>8</v>
      </c>
      <c r="B19" s="7" t="s">
        <v>24</v>
      </c>
      <c r="C19" s="31">
        <f t="shared" si="5"/>
        <v>20</v>
      </c>
      <c r="D19" s="32">
        <f>COUNTA(E19:X19)</f>
        <v>3</v>
      </c>
      <c r="E19" s="2">
        <v>6</v>
      </c>
      <c r="F19" s="26"/>
      <c r="G19" s="2"/>
      <c r="H19" s="2"/>
      <c r="I19" s="27"/>
      <c r="J19" s="27">
        <v>7</v>
      </c>
      <c r="K19" s="2"/>
      <c r="L19" s="2">
        <v>7</v>
      </c>
      <c r="M19" s="2"/>
      <c r="N19" s="2"/>
      <c r="O19" s="2"/>
      <c r="P19" s="2"/>
      <c r="Q19" s="2"/>
      <c r="R19" s="2"/>
      <c r="S19" s="2"/>
      <c r="T19" s="4"/>
      <c r="U19" s="4"/>
    </row>
    <row r="20" spans="1:21">
      <c r="A20" s="7" t="s">
        <v>37</v>
      </c>
      <c r="B20" s="7" t="s">
        <v>23</v>
      </c>
      <c r="C20" s="31">
        <f t="shared" si="5"/>
        <v>13</v>
      </c>
      <c r="D20" s="32">
        <f>COUNTA(E20:X20)</f>
        <v>2</v>
      </c>
      <c r="E20" s="18"/>
      <c r="F20" s="18">
        <v>8</v>
      </c>
      <c r="G20" s="2"/>
      <c r="H20" s="2">
        <v>5</v>
      </c>
      <c r="I20" s="27"/>
      <c r="J20" s="27"/>
      <c r="K20" s="2"/>
      <c r="L20" s="2"/>
      <c r="M20" s="2"/>
      <c r="N20" s="2"/>
      <c r="O20" s="2"/>
      <c r="P20" s="2"/>
      <c r="Q20" s="2"/>
      <c r="R20" s="2"/>
      <c r="S20" s="2"/>
      <c r="T20" s="4"/>
      <c r="U20" s="4"/>
    </row>
    <row r="21" spans="1:21">
      <c r="A21" s="50" t="s">
        <v>33</v>
      </c>
      <c r="B21" s="7" t="s">
        <v>50</v>
      </c>
      <c r="C21" s="31">
        <f t="shared" si="5"/>
        <v>28</v>
      </c>
      <c r="D21" s="32">
        <f>COUNTA(E21:X21)</f>
        <v>3</v>
      </c>
      <c r="E21" s="2"/>
      <c r="F21" s="26"/>
      <c r="G21" s="2"/>
      <c r="H21" s="26"/>
      <c r="I21" s="27">
        <v>5</v>
      </c>
      <c r="J21" s="27">
        <v>13</v>
      </c>
      <c r="K21" s="2"/>
      <c r="L21" s="2">
        <v>10</v>
      </c>
      <c r="M21" s="2"/>
      <c r="N21" s="2"/>
      <c r="O21" s="2"/>
      <c r="P21" s="2"/>
      <c r="Q21" s="2"/>
      <c r="R21" s="2"/>
      <c r="S21" s="2"/>
      <c r="T21" s="4"/>
      <c r="U21" s="4"/>
    </row>
    <row r="22" spans="1:21">
      <c r="A22" s="7" t="s">
        <v>16</v>
      </c>
      <c r="B22" s="7" t="s">
        <v>50</v>
      </c>
      <c r="C22" s="31">
        <f t="shared" si="5"/>
        <v>34</v>
      </c>
      <c r="D22" s="32">
        <f t="shared" ref="D22" si="6">COUNTA(E22:X22)</f>
        <v>2</v>
      </c>
      <c r="E22" s="2">
        <v>12</v>
      </c>
      <c r="F22" s="2">
        <v>22</v>
      </c>
      <c r="G22" s="2"/>
      <c r="H22" s="2"/>
      <c r="I22" s="27"/>
      <c r="J22" s="27"/>
      <c r="K22" s="2"/>
      <c r="L22" s="2"/>
      <c r="M22" s="2"/>
      <c r="N22" s="23"/>
      <c r="O22" s="2"/>
      <c r="P22" s="2"/>
      <c r="Q22" s="2"/>
      <c r="R22" s="2"/>
      <c r="S22" s="2"/>
      <c r="T22" s="4"/>
      <c r="U22" s="4"/>
    </row>
    <row r="23" spans="1:21">
      <c r="A23" s="7" t="s">
        <v>55</v>
      </c>
      <c r="B23" s="7" t="s">
        <v>24</v>
      </c>
      <c r="C23" s="31">
        <f t="shared" si="5"/>
        <v>42</v>
      </c>
      <c r="D23" s="32">
        <f>COUNTA(E23:X23)</f>
        <v>3</v>
      </c>
      <c r="E23" s="18"/>
      <c r="F23" s="18">
        <v>21</v>
      </c>
      <c r="G23" s="2"/>
      <c r="H23" s="2">
        <v>13</v>
      </c>
      <c r="I23" s="27"/>
      <c r="J23" s="27"/>
      <c r="K23" s="2"/>
      <c r="L23" s="2">
        <v>8</v>
      </c>
      <c r="M23" s="2"/>
      <c r="N23" s="2"/>
      <c r="O23" s="2"/>
      <c r="P23" s="2"/>
      <c r="Q23" s="2"/>
      <c r="R23" s="2"/>
      <c r="S23" s="2"/>
      <c r="T23" s="4"/>
      <c r="U23" s="4"/>
    </row>
    <row r="24" spans="1:21">
      <c r="A24" s="7"/>
      <c r="B24" s="7"/>
      <c r="C24" s="31"/>
      <c r="D24" s="32"/>
      <c r="E24" s="18"/>
      <c r="F24" s="18"/>
      <c r="G24" s="2"/>
      <c r="H24" s="2"/>
      <c r="I24" s="27"/>
      <c r="J24" s="27"/>
      <c r="K24" s="2"/>
      <c r="L24" s="2"/>
      <c r="M24" s="2"/>
      <c r="N24" s="2"/>
      <c r="O24" s="2"/>
      <c r="P24" s="2"/>
      <c r="Q24" s="2"/>
      <c r="R24" s="2"/>
      <c r="S24" s="2"/>
      <c r="T24" s="4"/>
      <c r="U24" s="4"/>
    </row>
    <row r="25" spans="1:21">
      <c r="A25" s="7" t="s">
        <v>60</v>
      </c>
      <c r="B25" s="7" t="s">
        <v>23</v>
      </c>
      <c r="C25" s="31">
        <f t="shared" ref="C25:C42" si="7">IF(D25&gt;=5,SMALL(E25:X25,1)+SMALL(E25:X25,2)+SMALL(E25:X25,3)+SMALL(E25:X25,4)+SMALL(E25:X25,5),IF(D25=4,SMALL(E25:X25,1)+SMALL(E25:X25,2)+SMALL(E25:X25,3)+SMALL(E25:X25,4),IF(D25=3,SMALL(E25:X25,1)+SMALL(E25:X25,2)+SMALL(E25:X25,3),IF(D25=2,SMALL(E25:X25,1)+SMALL(E25:X25,2),IF(D25=1,SMALL(E25:X25,1),"there must be an easier way to do this")))))</f>
        <v>2</v>
      </c>
      <c r="D25" s="32">
        <f t="shared" ref="D25:D42" si="8">COUNTA(E25:X25)</f>
        <v>1</v>
      </c>
      <c r="E25" s="2">
        <v>2</v>
      </c>
      <c r="F25" s="26"/>
      <c r="G25" s="2"/>
      <c r="H25" s="2"/>
      <c r="I25" s="27"/>
      <c r="J25" s="27"/>
      <c r="K25" s="2"/>
      <c r="L25" s="2"/>
      <c r="M25" s="2"/>
      <c r="N25" s="2"/>
      <c r="O25" s="23"/>
      <c r="P25" s="23"/>
      <c r="Q25" s="23"/>
      <c r="R25" s="23"/>
      <c r="S25" s="23"/>
      <c r="T25" s="4"/>
      <c r="U25" s="4"/>
    </row>
    <row r="26" spans="1:21">
      <c r="A26" s="7" t="s">
        <v>96</v>
      </c>
      <c r="B26" s="7" t="s">
        <v>113</v>
      </c>
      <c r="C26" s="31">
        <f>IF(D26&gt;=5,SMALL(E26:X26,1)+SMALL(E26:X26,2)+SMALL(E26:X26,3)+SMALL(E26:X26,4)+SMALL(E26:X26,5),IF(D26=4,SMALL(E26:X26,1)+SMALL(E26:X26,2)+SMALL(E26:X26,3)+SMALL(E26:X26,4),IF(D26=3,SMALL(E26:X26,1)+SMALL(E26:X26,2)+SMALL(E26:X26,3),IF(D26=2,SMALL(E26:X26,1)+SMALL(E26:X26,2),IF(D26=1,SMALL(E26:X26,1),"there must be an easier way to do this")))))</f>
        <v>5</v>
      </c>
      <c r="D26" s="32">
        <f>COUNTA(E26:X26)</f>
        <v>1</v>
      </c>
      <c r="E26" s="2"/>
      <c r="F26" s="26"/>
      <c r="G26" s="2"/>
      <c r="H26" s="26"/>
      <c r="I26" s="27"/>
      <c r="J26" s="27"/>
      <c r="K26" s="2">
        <v>5</v>
      </c>
      <c r="L26" s="2"/>
      <c r="M26" s="2"/>
      <c r="N26" s="2"/>
      <c r="O26" s="2"/>
      <c r="P26" s="2"/>
      <c r="Q26" s="2"/>
      <c r="R26" s="2"/>
      <c r="S26" s="2"/>
      <c r="T26" s="4"/>
      <c r="U26" s="4"/>
    </row>
    <row r="27" spans="1:21">
      <c r="A27" s="7" t="s">
        <v>53</v>
      </c>
      <c r="B27" s="7" t="s">
        <v>50</v>
      </c>
      <c r="C27" s="31">
        <f t="shared" si="7"/>
        <v>5</v>
      </c>
      <c r="D27" s="32">
        <f t="shared" si="8"/>
        <v>1</v>
      </c>
      <c r="E27" s="2">
        <v>5</v>
      </c>
      <c r="F27" s="2"/>
      <c r="G27" s="2"/>
      <c r="H27" s="2"/>
      <c r="I27" s="27"/>
      <c r="J27" s="27"/>
      <c r="K27" s="2"/>
      <c r="L27" s="2"/>
      <c r="M27" s="2"/>
      <c r="N27" s="2"/>
      <c r="O27" s="2"/>
      <c r="P27" s="2"/>
      <c r="Q27" s="2"/>
      <c r="R27" s="2"/>
      <c r="S27" s="2"/>
      <c r="T27" s="4"/>
      <c r="U27" s="4"/>
    </row>
    <row r="28" spans="1:21">
      <c r="A28" s="7" t="s">
        <v>85</v>
      </c>
      <c r="B28" s="7" t="s">
        <v>5</v>
      </c>
      <c r="C28" s="31">
        <f t="shared" si="7"/>
        <v>5</v>
      </c>
      <c r="D28" s="32">
        <f t="shared" si="8"/>
        <v>1</v>
      </c>
      <c r="E28" s="18"/>
      <c r="F28" s="18">
        <v>5</v>
      </c>
      <c r="G28" s="2"/>
      <c r="H28" s="2"/>
      <c r="I28" s="27"/>
      <c r="J28" s="27"/>
      <c r="K28" s="2"/>
      <c r="L28" s="2"/>
      <c r="M28" s="2"/>
      <c r="N28" s="2"/>
      <c r="O28" s="2"/>
      <c r="P28" s="2"/>
      <c r="Q28" s="2"/>
      <c r="R28" s="2"/>
      <c r="S28" s="2"/>
      <c r="T28" s="4"/>
      <c r="U28" s="4"/>
    </row>
    <row r="29" spans="1:21">
      <c r="A29" s="7" t="s">
        <v>129</v>
      </c>
      <c r="B29" s="11" t="s">
        <v>23</v>
      </c>
      <c r="C29" s="31">
        <f>IF(D29&gt;=5,SMALL(E29:X29,1)+SMALL(E29:X29,2)+SMALL(E29:X29,3)+SMALL(E29:X29,4)+SMALL(E29:X29,5),IF(D29=4,SMALL(E29:X29,1)+SMALL(E29:X29,2)+SMALL(E29:X29,3)+SMALL(E29:X29,4),IF(D29=3,SMALL(E29:X29,1)+SMALL(E29:X29,2)+SMALL(E29:X29,3),IF(D29=2,SMALL(E29:X29,1)+SMALL(E29:X29,2),IF(D29=1,SMALL(E29:X29,1),"there must be an easier way to do this")))))</f>
        <v>5</v>
      </c>
      <c r="D29" s="32">
        <f>COUNTA(E29:X29)</f>
        <v>1</v>
      </c>
      <c r="E29" s="18"/>
      <c r="F29" s="18"/>
      <c r="G29" s="2"/>
      <c r="H29" s="2"/>
      <c r="I29" s="27"/>
      <c r="J29" s="27"/>
      <c r="K29" s="2"/>
      <c r="L29" s="2">
        <v>5</v>
      </c>
      <c r="M29" s="2"/>
      <c r="N29" s="2"/>
      <c r="O29" s="2"/>
      <c r="P29" s="2"/>
      <c r="Q29" s="2"/>
      <c r="R29" s="2"/>
      <c r="S29" s="2"/>
      <c r="T29" s="4"/>
      <c r="U29" s="4"/>
    </row>
    <row r="30" spans="1:21">
      <c r="A30" s="7" t="s">
        <v>82</v>
      </c>
      <c r="B30" s="7" t="s">
        <v>50</v>
      </c>
      <c r="C30" s="31">
        <f t="shared" ref="C30" si="9">IF(D30&gt;=5,SMALL(E30:X30,1)+SMALL(E30:X30,2)+SMALL(E30:X30,3)+SMALL(E30:X30,4)+SMALL(E30:X30,5),IF(D30=4,SMALL(E30:X30,1)+SMALL(E30:X30,2)+SMALL(E30:X30,3)+SMALL(E30:X30,4),IF(D30=3,SMALL(E30:X30,1)+SMALL(E30:X30,2)+SMALL(E30:X30,3),IF(D30=2,SMALL(E30:X30,1)+SMALL(E30:X30,2),IF(D30=1,SMALL(E30:X30,1),"there must be an easier way to do this")))))</f>
        <v>6</v>
      </c>
      <c r="D30" s="32">
        <f t="shared" ref="D30" si="10">COUNTA(E30:X30)</f>
        <v>1</v>
      </c>
      <c r="E30" s="2"/>
      <c r="F30" s="26"/>
      <c r="G30" s="2"/>
      <c r="H30" s="26"/>
      <c r="I30" s="27">
        <v>6</v>
      </c>
      <c r="J30" s="27"/>
      <c r="K30" s="2"/>
      <c r="L30" s="2"/>
      <c r="M30" s="2"/>
      <c r="N30" s="2"/>
      <c r="O30" s="2"/>
      <c r="P30" s="2"/>
      <c r="Q30" s="2"/>
      <c r="R30" s="2"/>
      <c r="S30" s="2"/>
      <c r="T30" s="4"/>
      <c r="U30" s="4"/>
    </row>
    <row r="31" spans="1:21">
      <c r="A31" s="7" t="s">
        <v>86</v>
      </c>
      <c r="B31" s="7" t="s">
        <v>5</v>
      </c>
      <c r="C31" s="31">
        <f t="shared" si="7"/>
        <v>7</v>
      </c>
      <c r="D31" s="32">
        <f t="shared" si="8"/>
        <v>1</v>
      </c>
      <c r="E31" s="18"/>
      <c r="F31" s="18">
        <v>7</v>
      </c>
      <c r="G31" s="2"/>
      <c r="H31" s="2"/>
      <c r="I31" s="27"/>
      <c r="J31" s="27"/>
      <c r="K31" s="2"/>
      <c r="L31" s="2"/>
      <c r="M31" s="2"/>
      <c r="N31" s="2"/>
      <c r="O31" s="2"/>
      <c r="P31" s="2"/>
      <c r="Q31" s="2"/>
      <c r="R31" s="2"/>
      <c r="S31" s="2"/>
      <c r="T31" s="4"/>
      <c r="U31" s="4"/>
    </row>
    <row r="32" spans="1:21">
      <c r="A32" s="7" t="s">
        <v>106</v>
      </c>
      <c r="B32" s="7" t="s">
        <v>50</v>
      </c>
      <c r="C32" s="31">
        <f>IF(D32&gt;=5,SMALL(E32:X32,1)+SMALL(E32:X32,2)+SMALL(E32:X32,3)+SMALL(E32:X32,4)+SMALL(E32:X32,5),IF(D32=4,SMALL(E32:X32,1)+SMALL(E32:X32,2)+SMALL(E32:X32,3)+SMALL(E32:X32,4),IF(D32=3,SMALL(E32:X32,1)+SMALL(E32:X32,2)+SMALL(E32:X32,3),IF(D32=2,SMALL(E32:X32,1)+SMALL(E32:X32,2),IF(D32=1,SMALL(E32:X32,1),"there must be an easier way to do this")))))</f>
        <v>7</v>
      </c>
      <c r="D32" s="32">
        <f>COUNTA(E32:X32)</f>
        <v>1</v>
      </c>
      <c r="E32" s="2"/>
      <c r="F32" s="26"/>
      <c r="G32" s="2"/>
      <c r="H32" s="2">
        <v>7</v>
      </c>
      <c r="I32" s="27"/>
      <c r="J32" s="27"/>
      <c r="K32" s="2"/>
      <c r="L32" s="2"/>
      <c r="M32" s="2"/>
      <c r="N32" s="2"/>
      <c r="O32" s="2"/>
      <c r="P32" s="2"/>
      <c r="Q32" s="2"/>
      <c r="R32" s="2"/>
      <c r="S32" s="2"/>
      <c r="T32" s="4"/>
      <c r="U32" s="4"/>
    </row>
    <row r="33" spans="1:21">
      <c r="A33" s="7" t="s">
        <v>11</v>
      </c>
      <c r="B33" s="7" t="s">
        <v>24</v>
      </c>
      <c r="C33" s="31">
        <f t="shared" si="7"/>
        <v>8</v>
      </c>
      <c r="D33" s="32">
        <f t="shared" si="8"/>
        <v>1</v>
      </c>
      <c r="E33" s="2">
        <v>8</v>
      </c>
      <c r="F33" s="26"/>
      <c r="G33" s="2"/>
      <c r="H33" s="2"/>
      <c r="I33" s="27"/>
      <c r="J33" s="27"/>
      <c r="K33" s="2"/>
      <c r="L33" s="2"/>
      <c r="M33" s="2"/>
      <c r="N33" s="2"/>
      <c r="O33" s="2"/>
      <c r="P33" s="2"/>
      <c r="Q33" s="2"/>
      <c r="R33" s="2"/>
      <c r="S33" s="2"/>
      <c r="T33" s="4"/>
      <c r="U33" s="4"/>
    </row>
    <row r="34" spans="1:21">
      <c r="A34" s="7" t="s">
        <v>121</v>
      </c>
      <c r="B34" s="7" t="s">
        <v>50</v>
      </c>
      <c r="C34" s="31">
        <f>IF(D34&gt;=5,SMALL(E34:X34,1)+SMALL(E34:X34,2)+SMALL(E34:X34,3)+SMALL(E34:X34,4)+SMALL(E34:X34,5),IF(D34=4,SMALL(E34:X34,1)+SMALL(E34:X34,2)+SMALL(E34:X34,3)+SMALL(E34:X34,4),IF(D34=3,SMALL(E34:X34,1)+SMALL(E34:X34,2)+SMALL(E34:X34,3),IF(D34=2,SMALL(E34:X34,1)+SMALL(E34:X34,2),IF(D34=1,SMALL(E34:X34,1),"there must be an easier way to do this")))))</f>
        <v>9</v>
      </c>
      <c r="D34" s="32">
        <f>COUNTA(E34:X34)</f>
        <v>1</v>
      </c>
      <c r="E34" s="2"/>
      <c r="F34" s="26"/>
      <c r="G34" s="2"/>
      <c r="H34" s="26"/>
      <c r="I34" s="27"/>
      <c r="J34" s="27">
        <v>9</v>
      </c>
      <c r="K34" s="2"/>
      <c r="L34" s="2"/>
      <c r="M34" s="2"/>
      <c r="N34" s="2"/>
      <c r="O34" s="2"/>
      <c r="P34" s="2"/>
      <c r="Q34" s="2"/>
      <c r="R34" s="2"/>
      <c r="S34" s="2"/>
      <c r="T34" s="4"/>
      <c r="U34" s="4"/>
    </row>
    <row r="35" spans="1:21">
      <c r="A35" s="7" t="s">
        <v>130</v>
      </c>
      <c r="B35" s="11" t="s">
        <v>24</v>
      </c>
      <c r="C35" s="31">
        <f t="shared" ref="C35" si="11">IF(D35&gt;=5,SMALL(E35:X35,1)+SMALL(E35:X35,2)+SMALL(E35:X35,3)+SMALL(E35:X35,4)+SMALL(E35:X35,5),IF(D35=4,SMALL(E35:X35,1)+SMALL(E35:X35,2)+SMALL(E35:X35,3)+SMALL(E35:X35,4),IF(D35=3,SMALL(E35:X35,1)+SMALL(E35:X35,2)+SMALL(E35:X35,3),IF(D35=2,SMALL(E35:X35,1)+SMALL(E35:X35,2),IF(D35=1,SMALL(E35:X35,1),"there must be an easier way to do this")))))</f>
        <v>9</v>
      </c>
      <c r="D35" s="32">
        <f t="shared" ref="D35" si="12">COUNTA(E35:X35)</f>
        <v>1</v>
      </c>
      <c r="E35" s="18"/>
      <c r="F35" s="18"/>
      <c r="G35" s="2"/>
      <c r="H35" s="2"/>
      <c r="I35" s="27"/>
      <c r="J35" s="27"/>
      <c r="K35" s="2"/>
      <c r="L35" s="2">
        <v>9</v>
      </c>
      <c r="M35" s="2"/>
      <c r="N35" s="2"/>
      <c r="O35" s="2"/>
      <c r="P35" s="2"/>
      <c r="Q35" s="2"/>
      <c r="R35" s="2"/>
      <c r="S35" s="2"/>
      <c r="T35" s="4"/>
      <c r="U35" s="4"/>
    </row>
    <row r="36" spans="1:21">
      <c r="A36" s="7" t="s">
        <v>59</v>
      </c>
      <c r="B36" s="7" t="s">
        <v>23</v>
      </c>
      <c r="C36" s="31">
        <f t="shared" si="7"/>
        <v>9</v>
      </c>
      <c r="D36" s="32">
        <f t="shared" si="8"/>
        <v>1</v>
      </c>
      <c r="E36" s="2">
        <v>9</v>
      </c>
      <c r="F36" s="26"/>
      <c r="G36" s="2"/>
      <c r="H36" s="2"/>
      <c r="I36" s="27"/>
      <c r="J36" s="27"/>
      <c r="K36" s="2"/>
      <c r="L36" s="23"/>
      <c r="M36" s="2"/>
      <c r="N36" s="2"/>
      <c r="O36" s="2"/>
      <c r="P36" s="2"/>
      <c r="Q36" s="2"/>
      <c r="R36" s="2"/>
      <c r="S36" s="2"/>
      <c r="T36" s="4"/>
      <c r="U36" s="4"/>
    </row>
    <row r="37" spans="1:21">
      <c r="A37" s="7" t="s">
        <v>88</v>
      </c>
      <c r="B37" s="7" t="s">
        <v>24</v>
      </c>
      <c r="C37" s="31">
        <f t="shared" si="7"/>
        <v>10</v>
      </c>
      <c r="D37" s="32">
        <f t="shared" si="8"/>
        <v>1</v>
      </c>
      <c r="E37" s="18"/>
      <c r="F37" s="18">
        <v>10</v>
      </c>
      <c r="G37" s="2"/>
      <c r="H37" s="2"/>
      <c r="I37" s="27"/>
      <c r="J37" s="27"/>
      <c r="K37" s="2"/>
      <c r="L37" s="2"/>
      <c r="M37" s="2"/>
      <c r="N37" s="2"/>
      <c r="O37" s="2"/>
      <c r="P37" s="2"/>
      <c r="Q37" s="2"/>
      <c r="R37" s="2"/>
      <c r="S37" s="2"/>
      <c r="T37" s="4"/>
      <c r="U37" s="4"/>
    </row>
    <row r="38" spans="1:21">
      <c r="A38" s="7" t="s">
        <v>70</v>
      </c>
      <c r="B38" s="7" t="s">
        <v>24</v>
      </c>
      <c r="C38" s="31">
        <f t="shared" si="7"/>
        <v>11</v>
      </c>
      <c r="D38" s="32">
        <f t="shared" si="8"/>
        <v>1</v>
      </c>
      <c r="E38" s="18"/>
      <c r="F38" s="18">
        <v>11</v>
      </c>
      <c r="G38" s="2"/>
      <c r="H38" s="2"/>
      <c r="I38" s="27"/>
      <c r="J38" s="27"/>
      <c r="K38" s="2"/>
      <c r="L38" s="2"/>
      <c r="M38" s="2"/>
      <c r="N38" s="2"/>
      <c r="O38" s="2"/>
      <c r="P38" s="2"/>
      <c r="Q38" s="2"/>
      <c r="R38" s="2"/>
      <c r="S38" s="2"/>
      <c r="T38" s="4"/>
      <c r="U38" s="4"/>
    </row>
    <row r="39" spans="1:21">
      <c r="A39" s="7" t="s">
        <v>122</v>
      </c>
      <c r="B39" s="7" t="s">
        <v>23</v>
      </c>
      <c r="C39" s="31">
        <f>IF(D39&gt;=5,SMALL(E39:X39,1)+SMALL(E39:X39,2)+SMALL(E39:X39,3)+SMALL(E39:X39,4)+SMALL(E39:X39,5),IF(D39=4,SMALL(E39:X39,1)+SMALL(E39:X39,2)+SMALL(E39:X39,3)+SMALL(E39:X39,4),IF(D39=3,SMALL(E39:X39,1)+SMALL(E39:X39,2)+SMALL(E39:X39,3),IF(D39=2,SMALL(E39:X39,1)+SMALL(E39:X39,2),IF(D39=1,SMALL(E39:X39,1),"there must be an easier way to do this")))))</f>
        <v>12</v>
      </c>
      <c r="D39" s="32">
        <f>COUNTA(E39:X39)</f>
        <v>1</v>
      </c>
      <c r="E39" s="2"/>
      <c r="F39" s="26"/>
      <c r="G39" s="2"/>
      <c r="H39" s="26"/>
      <c r="I39" s="27"/>
      <c r="J39" s="27">
        <v>12</v>
      </c>
      <c r="K39" s="2"/>
      <c r="L39" s="2"/>
      <c r="M39" s="2"/>
      <c r="N39" s="2"/>
      <c r="O39" s="2"/>
      <c r="P39" s="2"/>
      <c r="Q39" s="2"/>
      <c r="R39" s="2"/>
      <c r="S39" s="2"/>
      <c r="T39" s="4"/>
      <c r="U39" s="4"/>
    </row>
    <row r="40" spans="1:21">
      <c r="A40" s="7" t="s">
        <v>89</v>
      </c>
      <c r="B40" s="7" t="s">
        <v>24</v>
      </c>
      <c r="C40" s="31">
        <f t="shared" si="7"/>
        <v>12</v>
      </c>
      <c r="D40" s="32">
        <f t="shared" si="8"/>
        <v>1</v>
      </c>
      <c r="E40" s="18"/>
      <c r="F40" s="18">
        <v>12</v>
      </c>
      <c r="G40" s="2"/>
      <c r="H40" s="2"/>
      <c r="I40" s="27"/>
      <c r="J40" s="27"/>
      <c r="K40" s="2"/>
      <c r="L40" s="2"/>
      <c r="M40" s="2"/>
      <c r="N40" s="2"/>
      <c r="O40" s="2"/>
      <c r="P40" s="2"/>
      <c r="Q40" s="2"/>
      <c r="R40" s="2"/>
      <c r="S40" s="2"/>
      <c r="T40" s="4"/>
      <c r="U40" s="4"/>
    </row>
    <row r="41" spans="1:21">
      <c r="A41" s="7" t="s">
        <v>77</v>
      </c>
      <c r="B41" s="7" t="s">
        <v>5</v>
      </c>
      <c r="C41" s="31">
        <f t="shared" si="7"/>
        <v>13</v>
      </c>
      <c r="D41" s="32">
        <f t="shared" si="8"/>
        <v>1</v>
      </c>
      <c r="E41" s="2">
        <v>13</v>
      </c>
      <c r="F41" s="26"/>
      <c r="G41" s="2"/>
      <c r="H41" s="2"/>
      <c r="I41" s="27"/>
      <c r="J41" s="27"/>
      <c r="K41" s="2"/>
      <c r="L41" s="2"/>
      <c r="M41" s="2"/>
      <c r="N41" s="2"/>
      <c r="O41" s="2"/>
      <c r="P41" s="2"/>
      <c r="Q41" s="2"/>
      <c r="R41" s="2"/>
      <c r="S41" s="2"/>
      <c r="T41" s="4"/>
      <c r="U41" s="4"/>
    </row>
    <row r="42" spans="1:21">
      <c r="A42" s="7" t="s">
        <v>51</v>
      </c>
      <c r="B42" s="7" t="s">
        <v>23</v>
      </c>
      <c r="C42" s="31">
        <f t="shared" si="7"/>
        <v>13</v>
      </c>
      <c r="D42" s="32">
        <f t="shared" si="8"/>
        <v>1</v>
      </c>
      <c r="E42" s="18"/>
      <c r="F42" s="18">
        <v>13</v>
      </c>
      <c r="G42" s="2"/>
      <c r="H42" s="2"/>
      <c r="I42" s="27"/>
      <c r="J42" s="27"/>
      <c r="K42" s="2"/>
      <c r="L42" s="2"/>
      <c r="M42" s="2"/>
      <c r="N42" s="2"/>
      <c r="O42" s="2"/>
      <c r="P42" s="2"/>
      <c r="Q42" s="2"/>
      <c r="R42" s="2"/>
      <c r="S42" s="2"/>
      <c r="T42" s="4"/>
      <c r="U42" s="4"/>
    </row>
    <row r="43" spans="1:21">
      <c r="A43" s="7" t="s">
        <v>61</v>
      </c>
      <c r="B43" s="7" t="s">
        <v>23</v>
      </c>
      <c r="C43" s="31">
        <f t="shared" ref="C43" si="13">IF(D43&gt;=5,SMALL(E43:X43,1)+SMALL(E43:X43,2)+SMALL(E43:X43,3)+SMALL(E43:X43,4)+SMALL(E43:X43,5),IF(D43=4,SMALL(E43:X43,1)+SMALL(E43:X43,2)+SMALL(E43:X43,3)+SMALL(E43:X43,4),IF(D43=3,SMALL(E43:X43,1)+SMALL(E43:X43,2)+SMALL(E43:X43,3),IF(D43=2,SMALL(E43:X43,1)+SMALL(E43:X43,2),IF(D43=1,SMALL(E43:X43,1),"there must be an easier way to do this")))))</f>
        <v>14</v>
      </c>
      <c r="D43" s="32">
        <f t="shared" ref="D43" si="14">COUNTA(E43:X43)</f>
        <v>1</v>
      </c>
      <c r="E43" s="2"/>
      <c r="F43" s="26"/>
      <c r="G43" s="2"/>
      <c r="H43" s="26"/>
      <c r="I43" s="27"/>
      <c r="J43" s="27">
        <v>14</v>
      </c>
      <c r="K43" s="2"/>
      <c r="L43" s="2"/>
      <c r="M43" s="2"/>
      <c r="N43" s="2"/>
      <c r="O43" s="2"/>
      <c r="P43" s="2"/>
      <c r="Q43" s="2"/>
      <c r="R43" s="2"/>
      <c r="S43" s="2"/>
      <c r="T43" s="4"/>
      <c r="U43" s="4"/>
    </row>
    <row r="44" spans="1:21">
      <c r="A44" s="7" t="s">
        <v>36</v>
      </c>
      <c r="B44" s="7" t="s">
        <v>23</v>
      </c>
      <c r="C44" s="31">
        <f>IF(D44&gt;=5,SMALL(E44:X44,1)+SMALL(E44:X44,2)+SMALL(E44:X44,3)+SMALL(E44:X44,4)+SMALL(E44:X44,5),IF(D44=4,SMALL(E44:X44,1)+SMALL(E44:X44,2)+SMALL(E44:X44,3)+SMALL(E44:X44,4),IF(D44=3,SMALL(E44:X44,1)+SMALL(E44:X44,2)+SMALL(E44:X44,3),IF(D44=2,SMALL(E44:X44,1)+SMALL(E44:X44,2),IF(D44=1,SMALL(E44:X44,1),"there must be an easier way to do this")))))</f>
        <v>15</v>
      </c>
      <c r="D44" s="32">
        <f>COUNTA(E44:X44)</f>
        <v>1</v>
      </c>
      <c r="E44" s="18"/>
      <c r="F44" s="18">
        <v>15</v>
      </c>
      <c r="G44" s="2"/>
      <c r="H44" s="2"/>
      <c r="I44" s="27"/>
      <c r="J44" s="27"/>
      <c r="K44" s="2"/>
      <c r="L44" s="2"/>
      <c r="M44" s="2"/>
      <c r="N44" s="2"/>
      <c r="O44" s="2"/>
      <c r="P44" s="2"/>
      <c r="Q44" s="2"/>
      <c r="R44" s="2"/>
      <c r="S44" s="2"/>
      <c r="T44" s="4"/>
      <c r="U44" s="4"/>
    </row>
    <row r="45" spans="1:21">
      <c r="A45" s="42" t="s">
        <v>75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7" spans="1:21">
      <c r="A47" s="6" t="s">
        <v>26</v>
      </c>
    </row>
    <row r="48" spans="1:21">
      <c r="A48" s="10" t="s">
        <v>74</v>
      </c>
    </row>
    <row r="49" spans="1:1">
      <c r="A49" s="6" t="s">
        <v>27</v>
      </c>
    </row>
  </sheetData>
  <sortState ref="A8:F33">
    <sortCondition ref="C7"/>
  </sortState>
  <conditionalFormatting sqref="D45:D1048576 D43 D39 D30 D26 D34">
    <cfRule type="cellIs" dxfId="7" priority="2" operator="greaterThan">
      <formula>4</formula>
    </cfRule>
  </conditionalFormatting>
  <conditionalFormatting sqref="D31:D44 D2:D29">
    <cfRule type="cellIs" dxfId="6" priority="1" operator="greaterThanOrEqual">
      <formula>5</formula>
    </cfRule>
  </conditionalFormatting>
  <hyperlinks>
    <hyperlink ref="A48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J46"/>
  <sheetViews>
    <sheetView workbookViewId="0">
      <selection activeCell="B20" sqref="B20"/>
    </sheetView>
  </sheetViews>
  <sheetFormatPr defaultRowHeight="15"/>
  <cols>
    <col min="1" max="1" width="19.5703125" customWidth="1"/>
    <col min="2" max="2" width="19.5703125" style="13" customWidth="1"/>
    <col min="3" max="4" width="22" bestFit="1" customWidth="1"/>
    <col min="5" max="5" width="22" style="13" bestFit="1" customWidth="1"/>
    <col min="6" max="6" width="21.85546875" customWidth="1"/>
    <col min="7" max="8" width="21.5703125" bestFit="1" customWidth="1"/>
  </cols>
  <sheetData>
    <row r="1" spans="1:10" s="34" customFormat="1" ht="30">
      <c r="A1" s="3" t="s">
        <v>3</v>
      </c>
      <c r="B1" s="28" t="s">
        <v>58</v>
      </c>
      <c r="C1" s="3">
        <v>1</v>
      </c>
      <c r="D1" s="3">
        <v>2</v>
      </c>
      <c r="E1" s="28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</row>
    <row r="2" spans="1:10">
      <c r="A2" s="7" t="s">
        <v>80</v>
      </c>
      <c r="B2" s="18"/>
      <c r="C2" s="7"/>
      <c r="D2" s="7"/>
      <c r="E2" s="18"/>
      <c r="F2" s="7"/>
      <c r="G2" s="7"/>
      <c r="H2" s="7"/>
      <c r="I2" s="7"/>
      <c r="J2" s="7"/>
    </row>
    <row r="3" spans="1:10">
      <c r="A3" s="7"/>
      <c r="B3" s="18"/>
      <c r="C3" s="7"/>
      <c r="D3" s="7"/>
      <c r="E3" s="18"/>
      <c r="F3" s="7"/>
      <c r="G3" s="7"/>
      <c r="H3" s="7"/>
      <c r="I3" s="7"/>
      <c r="J3" s="7"/>
    </row>
    <row r="4" spans="1:10">
      <c r="A4" s="7"/>
      <c r="B4" s="18"/>
      <c r="C4" s="7"/>
      <c r="D4" s="7"/>
      <c r="E4" s="18"/>
      <c r="F4" s="7"/>
      <c r="G4" s="7"/>
      <c r="H4" s="7"/>
      <c r="I4" s="7"/>
      <c r="J4" s="7"/>
    </row>
    <row r="5" spans="1:10">
      <c r="A5" s="7"/>
      <c r="B5" s="44"/>
      <c r="C5" s="11"/>
      <c r="D5" s="7"/>
      <c r="E5" s="18"/>
      <c r="F5" s="7"/>
      <c r="G5" s="7"/>
      <c r="H5" s="7"/>
      <c r="I5" s="7"/>
      <c r="J5" s="7"/>
    </row>
    <row r="6" spans="1:10">
      <c r="A6" s="7"/>
      <c r="B6" s="18"/>
      <c r="C6" s="7"/>
      <c r="D6" s="7"/>
      <c r="E6" s="18"/>
      <c r="F6" s="7"/>
      <c r="G6" s="7"/>
      <c r="H6" s="7"/>
      <c r="I6" s="7"/>
      <c r="J6" s="7"/>
    </row>
    <row r="7" spans="1:10">
      <c r="A7" s="7"/>
      <c r="B7" s="18"/>
      <c r="C7" s="7"/>
      <c r="D7" s="7"/>
      <c r="E7" s="18"/>
      <c r="F7" s="7"/>
      <c r="G7" s="7"/>
      <c r="H7" s="7"/>
      <c r="I7" s="7"/>
      <c r="J7" s="7"/>
    </row>
    <row r="8" spans="1:10">
      <c r="A8" s="7"/>
      <c r="B8" s="18"/>
      <c r="C8" s="7"/>
      <c r="D8" s="7"/>
      <c r="E8" s="18"/>
      <c r="F8" s="7"/>
      <c r="G8" s="7"/>
      <c r="H8" s="7"/>
      <c r="I8" s="7"/>
      <c r="J8" s="7"/>
    </row>
    <row r="9" spans="1:10">
      <c r="A9" s="7"/>
      <c r="B9" s="18"/>
      <c r="C9" s="7"/>
      <c r="D9" s="7"/>
      <c r="E9" s="18"/>
      <c r="F9" s="7"/>
      <c r="G9" s="7"/>
      <c r="H9" s="7"/>
      <c r="I9" s="7"/>
      <c r="J9" s="7"/>
    </row>
    <row r="10" spans="1:10">
      <c r="A10" s="7"/>
      <c r="B10" s="18"/>
      <c r="C10" s="7"/>
      <c r="D10" s="7"/>
      <c r="E10" s="18"/>
      <c r="F10" s="7"/>
      <c r="G10" s="7"/>
      <c r="H10" s="7"/>
      <c r="I10" s="7"/>
      <c r="J10" s="7"/>
    </row>
    <row r="11" spans="1:10">
      <c r="A11" s="7"/>
      <c r="B11" s="18"/>
      <c r="C11" s="7"/>
      <c r="D11" s="7"/>
      <c r="E11" s="18"/>
      <c r="F11" s="7"/>
      <c r="G11" s="7"/>
      <c r="H11" s="7"/>
      <c r="I11" s="7"/>
      <c r="J11" s="7"/>
    </row>
    <row r="12" spans="1:10">
      <c r="A12" s="7"/>
      <c r="B12" s="18"/>
      <c r="C12" s="7"/>
      <c r="D12" s="7"/>
      <c r="E12" s="18"/>
      <c r="F12" s="7"/>
      <c r="G12" s="7"/>
      <c r="H12" s="7"/>
      <c r="I12" s="7"/>
      <c r="J12" s="7"/>
    </row>
    <row r="13" spans="1:10">
      <c r="A13" s="7"/>
      <c r="B13" s="18"/>
      <c r="C13" s="7"/>
      <c r="D13" s="7"/>
      <c r="E13" s="18"/>
      <c r="F13" s="7"/>
      <c r="G13" s="7"/>
      <c r="H13" s="7"/>
      <c r="I13" s="7"/>
      <c r="J13" s="7"/>
    </row>
    <row r="14" spans="1:10">
      <c r="A14" s="7"/>
      <c r="B14" s="18"/>
      <c r="C14" s="7"/>
      <c r="D14" s="7"/>
      <c r="E14" s="18"/>
      <c r="F14" s="7"/>
      <c r="G14" s="7"/>
      <c r="H14" s="7"/>
      <c r="I14" s="7"/>
      <c r="J14" s="7"/>
    </row>
    <row r="15" spans="1:10">
      <c r="A15" s="7"/>
      <c r="B15" s="18"/>
      <c r="C15" s="7"/>
      <c r="D15" s="7"/>
      <c r="E15" s="18"/>
      <c r="F15" s="7"/>
      <c r="G15" s="7"/>
      <c r="H15" s="7"/>
      <c r="I15" s="7"/>
      <c r="J15" s="7"/>
    </row>
    <row r="16" spans="1:10">
      <c r="A16" s="7"/>
      <c r="B16" s="18"/>
      <c r="C16" s="7"/>
      <c r="D16" s="7"/>
      <c r="E16" s="18"/>
      <c r="F16" s="7"/>
      <c r="G16" s="7"/>
      <c r="H16" s="7"/>
      <c r="I16" s="7"/>
      <c r="J16" s="7"/>
    </row>
    <row r="17" spans="1:10">
      <c r="A17" s="7"/>
      <c r="B17" s="18"/>
      <c r="C17" s="7"/>
      <c r="D17" s="7"/>
      <c r="E17" s="18"/>
      <c r="F17" s="7"/>
      <c r="G17" s="7"/>
      <c r="H17" s="7"/>
      <c r="I17" s="7"/>
      <c r="J17" s="7"/>
    </row>
    <row r="18" spans="1:10">
      <c r="A18" s="7"/>
      <c r="B18" s="18"/>
      <c r="C18" s="7"/>
      <c r="D18" s="7"/>
      <c r="E18" s="18"/>
      <c r="F18" s="7"/>
      <c r="G18" s="7"/>
      <c r="H18" s="7"/>
      <c r="I18" s="7"/>
      <c r="J18" s="7"/>
    </row>
    <row r="19" spans="1:10">
      <c r="A19" s="7"/>
      <c r="B19" s="18"/>
      <c r="C19" s="7"/>
      <c r="D19" s="7"/>
      <c r="E19" s="18"/>
      <c r="F19" s="7"/>
      <c r="G19" s="7"/>
      <c r="H19" s="7"/>
      <c r="I19" s="7"/>
      <c r="J19" s="7"/>
    </row>
    <row r="20" spans="1:10">
      <c r="A20" s="7"/>
      <c r="B20" s="18"/>
      <c r="C20" s="11"/>
      <c r="D20" s="7"/>
      <c r="E20" s="18"/>
      <c r="F20" s="7"/>
      <c r="G20" s="7"/>
      <c r="H20" s="7"/>
      <c r="I20" s="7"/>
      <c r="J20" s="7"/>
    </row>
    <row r="21" spans="1:10">
      <c r="A21" s="7"/>
      <c r="B21" s="18"/>
      <c r="C21" s="11"/>
      <c r="D21" s="7"/>
      <c r="E21" s="44"/>
      <c r="F21" s="7"/>
      <c r="G21" s="7"/>
      <c r="H21" s="7"/>
      <c r="I21" s="7"/>
      <c r="J21" s="7"/>
    </row>
    <row r="22" spans="1:10">
      <c r="A22" s="7"/>
      <c r="B22" s="18"/>
      <c r="C22" s="7"/>
      <c r="D22" s="7"/>
      <c r="E22" s="18"/>
      <c r="F22" s="7"/>
      <c r="G22" s="7"/>
      <c r="H22" s="7"/>
      <c r="I22" s="7"/>
      <c r="J22" s="7"/>
    </row>
    <row r="23" spans="1:10">
      <c r="A23" s="7"/>
      <c r="B23" s="18"/>
      <c r="C23" s="7"/>
      <c r="D23" s="7"/>
      <c r="E23" s="18"/>
      <c r="F23" s="7"/>
      <c r="G23" s="7"/>
      <c r="H23" s="7"/>
      <c r="I23" s="7"/>
      <c r="J23" s="7"/>
    </row>
    <row r="24" spans="1:10">
      <c r="A24" s="7"/>
      <c r="B24" s="18"/>
      <c r="C24" s="11"/>
      <c r="D24" s="7"/>
      <c r="E24" s="18"/>
      <c r="F24" s="7"/>
      <c r="G24" s="7"/>
      <c r="H24" s="7"/>
      <c r="I24" s="7"/>
      <c r="J24" s="7"/>
    </row>
    <row r="25" spans="1:10">
      <c r="A25" s="7"/>
      <c r="B25" s="18"/>
      <c r="C25" s="11"/>
      <c r="D25" s="7"/>
      <c r="E25" s="18"/>
      <c r="F25" s="7"/>
      <c r="G25" s="7"/>
      <c r="H25" s="7"/>
      <c r="I25" s="7"/>
      <c r="J25" s="7"/>
    </row>
    <row r="26" spans="1:10">
      <c r="A26" s="7"/>
      <c r="B26" s="18"/>
      <c r="C26" s="11"/>
      <c r="D26" s="7"/>
      <c r="E26" s="44"/>
      <c r="F26" s="7"/>
      <c r="G26" s="7"/>
      <c r="H26" s="7"/>
      <c r="I26" s="7"/>
      <c r="J26" s="7"/>
    </row>
    <row r="27" spans="1:10">
      <c r="A27" s="7"/>
      <c r="B27" s="18"/>
      <c r="C27" s="7"/>
      <c r="D27" s="7"/>
      <c r="E27" s="18"/>
      <c r="F27" s="7"/>
      <c r="G27" s="7"/>
      <c r="H27" s="7"/>
      <c r="I27" s="7"/>
      <c r="J27" s="7"/>
    </row>
    <row r="28" spans="1:10">
      <c r="A28" s="7"/>
      <c r="B28" s="18"/>
      <c r="C28" s="7"/>
      <c r="D28" s="7"/>
      <c r="E28" s="18"/>
      <c r="F28" s="7"/>
      <c r="G28" s="7"/>
      <c r="H28" s="7"/>
      <c r="I28" s="7"/>
      <c r="J28" s="7"/>
    </row>
    <row r="29" spans="1:10">
      <c r="A29" s="7"/>
      <c r="B29" s="18"/>
      <c r="C29" s="7"/>
      <c r="D29" s="7"/>
      <c r="E29" s="18"/>
      <c r="F29" s="7"/>
      <c r="G29" s="7"/>
      <c r="H29" s="7"/>
      <c r="I29" s="7"/>
      <c r="J29" s="7"/>
    </row>
    <row r="30" spans="1:10">
      <c r="A30" s="7"/>
      <c r="B30" s="18"/>
      <c r="C30" s="7"/>
      <c r="D30" s="7"/>
      <c r="E30" s="18"/>
      <c r="F30" s="7"/>
      <c r="G30" s="7"/>
      <c r="H30" s="7"/>
      <c r="I30" s="7"/>
      <c r="J30" s="7"/>
    </row>
    <row r="31" spans="1:10">
      <c r="A31" s="7"/>
      <c r="B31" s="18"/>
      <c r="C31" s="7"/>
      <c r="D31" s="7"/>
      <c r="E31" s="18"/>
      <c r="F31" s="7"/>
      <c r="G31" s="7"/>
      <c r="H31" s="7"/>
      <c r="I31" s="7"/>
      <c r="J31" s="7"/>
    </row>
    <row r="32" spans="1:10">
      <c r="A32" s="7"/>
      <c r="B32" s="18"/>
      <c r="C32" s="11"/>
      <c r="D32" s="7"/>
      <c r="E32" s="18"/>
      <c r="F32" s="7"/>
      <c r="G32" s="7"/>
      <c r="H32" s="7"/>
      <c r="I32" s="7"/>
      <c r="J32" s="7"/>
    </row>
    <row r="33" spans="1:10">
      <c r="A33" s="7"/>
      <c r="B33" s="18"/>
      <c r="C33" s="11"/>
      <c r="D33" s="7"/>
      <c r="E33" s="18"/>
      <c r="F33" s="7"/>
      <c r="G33" s="7"/>
      <c r="H33" s="7"/>
      <c r="I33" s="7"/>
      <c r="J33" s="7"/>
    </row>
    <row r="34" spans="1:10">
      <c r="A34" s="7"/>
      <c r="B34" s="18"/>
      <c r="C34" s="7"/>
      <c r="D34" s="7"/>
      <c r="E34" s="18"/>
      <c r="F34" s="7"/>
      <c r="G34" s="7"/>
      <c r="H34" s="7"/>
      <c r="I34" s="7"/>
      <c r="J34" s="7"/>
    </row>
    <row r="35" spans="1:10">
      <c r="A35" s="7"/>
      <c r="B35" s="18"/>
      <c r="C35" s="7"/>
      <c r="D35" s="7"/>
      <c r="E35" s="18"/>
      <c r="F35" s="7"/>
      <c r="G35" s="7"/>
      <c r="H35" s="7"/>
      <c r="I35" s="7"/>
      <c r="J35" s="7"/>
    </row>
    <row r="36" spans="1:10">
      <c r="A36" s="7"/>
      <c r="B36" s="18"/>
      <c r="C36" s="7"/>
      <c r="D36" s="7"/>
      <c r="E36" s="18"/>
      <c r="F36" s="7"/>
      <c r="G36" s="7"/>
      <c r="H36" s="7"/>
      <c r="I36" s="7"/>
      <c r="J36" s="7"/>
    </row>
    <row r="37" spans="1:10">
      <c r="A37" s="7"/>
      <c r="B37" s="18"/>
      <c r="C37" s="11"/>
      <c r="D37" s="7"/>
      <c r="E37" s="18"/>
      <c r="F37" s="7"/>
      <c r="G37" s="7"/>
      <c r="H37" s="7"/>
      <c r="I37" s="7"/>
      <c r="J37" s="7"/>
    </row>
    <row r="38" spans="1:10">
      <c r="A38" s="7"/>
      <c r="B38" s="18"/>
      <c r="C38" s="11"/>
      <c r="D38" s="7"/>
      <c r="E38" s="18"/>
      <c r="F38" s="7"/>
      <c r="G38" s="7"/>
      <c r="H38" s="7"/>
      <c r="I38" s="7"/>
      <c r="J38" s="7"/>
    </row>
    <row r="39" spans="1:10">
      <c r="A39" s="7"/>
      <c r="B39" s="18"/>
      <c r="C39" s="11"/>
      <c r="D39" s="7"/>
      <c r="E39" s="18"/>
      <c r="F39" s="7"/>
      <c r="G39" s="7"/>
      <c r="H39" s="7"/>
      <c r="I39" s="7"/>
      <c r="J39" s="7"/>
    </row>
    <row r="40" spans="1:10">
      <c r="A40" s="7"/>
      <c r="B40" s="18"/>
      <c r="C40" s="11"/>
      <c r="D40" s="7"/>
      <c r="E40" s="18"/>
      <c r="F40" s="7"/>
      <c r="G40" s="7"/>
      <c r="H40" s="7"/>
      <c r="I40" s="7"/>
      <c r="J40" s="7"/>
    </row>
    <row r="41" spans="1:10">
      <c r="A41" s="36"/>
    </row>
    <row r="42" spans="1:10">
      <c r="A42" t="s">
        <v>28</v>
      </c>
    </row>
    <row r="44" spans="1:10">
      <c r="A44" s="6" t="s">
        <v>26</v>
      </c>
      <c r="B44" s="29"/>
    </row>
    <row r="45" spans="1:10">
      <c r="A45" s="10" t="s">
        <v>74</v>
      </c>
      <c r="B45" s="33"/>
    </row>
    <row r="46" spans="1:10">
      <c r="A46" s="6" t="s">
        <v>27</v>
      </c>
      <c r="B46" s="29"/>
    </row>
  </sheetData>
  <sortState ref="A2:J40">
    <sortCondition descending="1" ref="B40"/>
  </sortState>
  <conditionalFormatting sqref="B2:B1048576">
    <cfRule type="cellIs" dxfId="13" priority="1" operator="greaterThan">
      <formula>2</formula>
    </cfRule>
  </conditionalFormatting>
  <hyperlinks>
    <hyperlink ref="A45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G12" sqref="G12"/>
    </sheetView>
  </sheetViews>
  <sheetFormatPr defaultRowHeight="15"/>
  <cols>
    <col min="1" max="1" width="38.28515625" customWidth="1"/>
    <col min="2" max="3" width="13.7109375" customWidth="1"/>
    <col min="4" max="4" width="17.7109375" customWidth="1"/>
    <col min="7" max="7" width="50.140625" bestFit="1" customWidth="1"/>
  </cols>
  <sheetData>
    <row r="1" spans="1:7">
      <c r="A1" s="3" t="s">
        <v>0</v>
      </c>
      <c r="B1" s="3" t="s">
        <v>1</v>
      </c>
      <c r="C1" s="3" t="s">
        <v>54</v>
      </c>
      <c r="D1" s="3" t="s">
        <v>2</v>
      </c>
      <c r="E1" s="3" t="s">
        <v>65</v>
      </c>
    </row>
    <row r="2" spans="1:7">
      <c r="A2" s="11" t="s">
        <v>72</v>
      </c>
      <c r="B2" s="8">
        <v>1.2256944444444444E-2</v>
      </c>
      <c r="C2" s="8">
        <f>B2/$G$13</f>
        <v>3.9538530465949816E-3</v>
      </c>
      <c r="D2" s="9">
        <v>41816</v>
      </c>
      <c r="E2" s="7">
        <v>1</v>
      </c>
      <c r="G2" s="6" t="s">
        <v>26</v>
      </c>
    </row>
    <row r="3" spans="1:7">
      <c r="A3" s="7" t="s">
        <v>85</v>
      </c>
      <c r="B3" s="8">
        <v>1.269675925925926E-2</v>
      </c>
      <c r="C3" s="8">
        <f>B3/$G$13</f>
        <v>4.0957287933094388E-3</v>
      </c>
      <c r="D3" s="9">
        <v>41816</v>
      </c>
      <c r="E3" s="7">
        <v>2</v>
      </c>
      <c r="G3" s="10" t="s">
        <v>74</v>
      </c>
    </row>
    <row r="4" spans="1:7">
      <c r="A4" s="7" t="s">
        <v>21</v>
      </c>
      <c r="B4" s="8">
        <v>1.2812499999999999E-2</v>
      </c>
      <c r="C4" s="8">
        <f>B4/$G$13</f>
        <v>4.1330645161290315E-3</v>
      </c>
      <c r="D4" s="9">
        <v>41713</v>
      </c>
      <c r="E4" s="7">
        <v>3</v>
      </c>
      <c r="G4" s="6" t="s">
        <v>27</v>
      </c>
    </row>
    <row r="5" spans="1:7">
      <c r="A5" s="11" t="s">
        <v>60</v>
      </c>
      <c r="B5" s="8">
        <v>1.2870370370370372E-2</v>
      </c>
      <c r="C5" s="8">
        <f>B5/$G$13</f>
        <v>4.1517323775388301E-3</v>
      </c>
      <c r="D5" s="9">
        <v>41816</v>
      </c>
      <c r="E5" s="7">
        <v>4</v>
      </c>
      <c r="G5" s="6"/>
    </row>
    <row r="6" spans="1:7">
      <c r="A6" s="11" t="s">
        <v>37</v>
      </c>
      <c r="B6" s="8">
        <v>1.292824074074074E-2</v>
      </c>
      <c r="C6" s="8">
        <f>B6/$G$13</f>
        <v>4.170400238948626E-3</v>
      </c>
      <c r="D6" s="9">
        <v>41802</v>
      </c>
      <c r="E6" s="7">
        <v>5</v>
      </c>
      <c r="G6" s="6"/>
    </row>
    <row r="7" spans="1:7">
      <c r="A7" s="11" t="s">
        <v>52</v>
      </c>
      <c r="B7" s="8">
        <v>1.3043981481481483E-2</v>
      </c>
      <c r="C7" s="8">
        <f>B7/$G$13</f>
        <v>4.2077359617682204E-3</v>
      </c>
      <c r="D7" s="9">
        <v>41783</v>
      </c>
      <c r="E7" s="7">
        <v>6</v>
      </c>
      <c r="G7" s="53" t="s">
        <v>103</v>
      </c>
    </row>
    <row r="8" spans="1:7">
      <c r="A8" s="7" t="s">
        <v>70</v>
      </c>
      <c r="B8" s="8">
        <v>1.3923611111111111E-2</v>
      </c>
      <c r="C8" s="8">
        <f>B8/$G$13</f>
        <v>4.4914874551971323E-3</v>
      </c>
      <c r="D8" s="9">
        <v>41713</v>
      </c>
      <c r="E8" s="7">
        <v>7</v>
      </c>
      <c r="G8" s="52" t="s">
        <v>132</v>
      </c>
    </row>
    <row r="9" spans="1:7">
      <c r="A9" s="11" t="s">
        <v>6</v>
      </c>
      <c r="B9" s="8">
        <v>1.3935185185185184E-2</v>
      </c>
      <c r="C9" s="8">
        <f>B9/$G$13</f>
        <v>4.4952210274790917E-3</v>
      </c>
      <c r="D9" s="9">
        <v>41818</v>
      </c>
      <c r="E9" s="7">
        <v>8</v>
      </c>
    </row>
    <row r="10" spans="1:7">
      <c r="A10" s="11" t="s">
        <v>97</v>
      </c>
      <c r="B10" s="8">
        <v>1.4363425925925925E-2</v>
      </c>
      <c r="C10" s="8">
        <f>B10/$G$13</f>
        <v>4.6333632019115887E-3</v>
      </c>
      <c r="D10" s="9">
        <v>41792</v>
      </c>
      <c r="E10" s="7">
        <v>9</v>
      </c>
    </row>
    <row r="11" spans="1:7">
      <c r="A11" s="11" t="s">
        <v>8</v>
      </c>
      <c r="B11" s="8">
        <v>1.4479166666666668E-2</v>
      </c>
      <c r="C11" s="8">
        <f>B11/$G$13</f>
        <v>4.6706989247311832E-3</v>
      </c>
      <c r="D11" s="9">
        <v>41816</v>
      </c>
      <c r="E11" s="7">
        <v>10</v>
      </c>
    </row>
    <row r="12" spans="1:7">
      <c r="A12" s="11" t="s">
        <v>96</v>
      </c>
      <c r="B12" s="8">
        <v>1.4571759259259258E-2</v>
      </c>
      <c r="C12" s="8">
        <f>B12/$G$13</f>
        <v>4.7005675029868571E-3</v>
      </c>
      <c r="D12" s="9">
        <v>41839</v>
      </c>
      <c r="E12" s="7">
        <v>11</v>
      </c>
    </row>
    <row r="13" spans="1:7">
      <c r="A13" s="11" t="s">
        <v>93</v>
      </c>
      <c r="B13" s="8">
        <v>1.4641203703703703E-2</v>
      </c>
      <c r="C13" s="8">
        <f>B13/$G$13</f>
        <v>4.7229689366786141E-3</v>
      </c>
      <c r="D13" s="9">
        <v>41734</v>
      </c>
      <c r="E13" s="7">
        <v>12</v>
      </c>
      <c r="G13">
        <v>3.1</v>
      </c>
    </row>
    <row r="14" spans="1:7">
      <c r="A14" s="11" t="s">
        <v>87</v>
      </c>
      <c r="B14" s="8">
        <v>1.4745370370370372E-2</v>
      </c>
      <c r="C14" s="8">
        <f>B14/$G$13</f>
        <v>4.7565710872162492E-3</v>
      </c>
      <c r="D14" s="9">
        <v>41748</v>
      </c>
      <c r="E14" s="7">
        <v>13</v>
      </c>
    </row>
    <row r="15" spans="1:7">
      <c r="A15" s="11" t="s">
        <v>53</v>
      </c>
      <c r="B15" s="8">
        <v>1.5439814814814816E-2</v>
      </c>
      <c r="C15" s="8">
        <f>B15/$G$13</f>
        <v>4.9805854241338115E-3</v>
      </c>
      <c r="D15" s="9">
        <v>41846</v>
      </c>
      <c r="E15" s="7">
        <v>14</v>
      </c>
    </row>
    <row r="16" spans="1:7">
      <c r="A16" s="11" t="s">
        <v>104</v>
      </c>
      <c r="B16" s="8">
        <v>1.5486111111111112E-2</v>
      </c>
      <c r="C16" s="8">
        <f>B16/$G$13</f>
        <v>4.9955197132616489E-3</v>
      </c>
      <c r="D16" s="9">
        <v>41748</v>
      </c>
      <c r="E16" s="7">
        <v>15</v>
      </c>
    </row>
    <row r="17" spans="1:5">
      <c r="A17" s="11" t="s">
        <v>25</v>
      </c>
      <c r="B17" s="8">
        <v>1.5648148148148151E-2</v>
      </c>
      <c r="C17" s="8">
        <f>B17/$G$13</f>
        <v>5.0477897252090807E-3</v>
      </c>
      <c r="D17" s="9">
        <v>41762</v>
      </c>
      <c r="E17" s="7">
        <v>16</v>
      </c>
    </row>
    <row r="18" spans="1:5">
      <c r="A18" s="7" t="s">
        <v>10</v>
      </c>
      <c r="B18" s="8">
        <v>1.5740740740740743E-2</v>
      </c>
      <c r="C18" s="8">
        <f>B18/$G$13</f>
        <v>5.0776583034647556E-3</v>
      </c>
      <c r="D18" s="9">
        <v>41713</v>
      </c>
      <c r="E18" s="7">
        <v>17</v>
      </c>
    </row>
    <row r="19" spans="1:5">
      <c r="A19" s="11" t="s">
        <v>81</v>
      </c>
      <c r="B19" s="8">
        <v>1.6087962962962964E-2</v>
      </c>
      <c r="C19" s="8">
        <f>B19/$G$13</f>
        <v>5.1896654719235363E-3</v>
      </c>
      <c r="D19" s="9">
        <v>41741</v>
      </c>
      <c r="E19" s="7">
        <v>18</v>
      </c>
    </row>
    <row r="20" spans="1:5">
      <c r="A20" s="11" t="s">
        <v>33</v>
      </c>
      <c r="B20" s="8">
        <v>1.6782407407407409E-2</v>
      </c>
      <c r="C20" s="8">
        <f>B20/$G$13</f>
        <v>5.4136798088410994E-3</v>
      </c>
      <c r="D20" s="46">
        <v>41915</v>
      </c>
      <c r="E20" s="7">
        <v>19</v>
      </c>
    </row>
    <row r="21" spans="1:5">
      <c r="A21" s="11" t="s">
        <v>73</v>
      </c>
      <c r="B21" s="8">
        <v>1.7245370370370369E-2</v>
      </c>
      <c r="C21" s="8">
        <f>B21/$G$13</f>
        <v>5.5630227001194736E-3</v>
      </c>
      <c r="D21" s="9">
        <v>41816</v>
      </c>
      <c r="E21" s="7">
        <v>20</v>
      </c>
    </row>
    <row r="22" spans="1:5">
      <c r="A22" s="11" t="s">
        <v>16</v>
      </c>
      <c r="B22" s="8">
        <v>1.7997685185185186E-2</v>
      </c>
      <c r="C22" s="8">
        <f>B22/$G$13</f>
        <v>5.8057048984468344E-3</v>
      </c>
      <c r="D22" s="9">
        <v>41720</v>
      </c>
      <c r="E22" s="7">
        <v>21</v>
      </c>
    </row>
    <row r="23" spans="1:5">
      <c r="A23" s="11" t="s">
        <v>31</v>
      </c>
      <c r="B23" s="8">
        <v>1.8414351851851852E-2</v>
      </c>
      <c r="C23" s="8">
        <f>B23/$G$13</f>
        <v>5.9401135005973712E-3</v>
      </c>
      <c r="D23" s="9">
        <v>41839</v>
      </c>
      <c r="E23" s="7">
        <v>22</v>
      </c>
    </row>
    <row r="24" spans="1:5">
      <c r="A24" s="7" t="s">
        <v>17</v>
      </c>
      <c r="B24" s="8">
        <v>2.3460648148148147E-2</v>
      </c>
      <c r="C24" s="8">
        <f>B24/$G$13</f>
        <v>7.56795101553166E-3</v>
      </c>
      <c r="D24" s="9">
        <v>41818</v>
      </c>
      <c r="E24" s="7">
        <v>23</v>
      </c>
    </row>
    <row r="26" spans="1:5">
      <c r="A26" s="3" t="s">
        <v>0</v>
      </c>
      <c r="B26" s="3" t="s">
        <v>1</v>
      </c>
      <c r="C26" s="3" t="s">
        <v>54</v>
      </c>
      <c r="D26" s="3" t="s">
        <v>2</v>
      </c>
      <c r="E26" s="3" t="s">
        <v>65</v>
      </c>
    </row>
    <row r="27" spans="1:5">
      <c r="A27" s="7" t="s">
        <v>15</v>
      </c>
      <c r="B27" s="8">
        <v>1.40625E-2</v>
      </c>
      <c r="C27" s="8">
        <f>B27/$G$13</f>
        <v>4.5362903225806455E-3</v>
      </c>
      <c r="D27" s="9">
        <v>41748</v>
      </c>
      <c r="E27" s="7">
        <v>1</v>
      </c>
    </row>
    <row r="28" spans="1:5">
      <c r="A28" s="7" t="s">
        <v>127</v>
      </c>
      <c r="B28" s="8">
        <v>1.4166666666666666E-2</v>
      </c>
      <c r="C28" s="8">
        <f>B28/$G$13</f>
        <v>4.5698924731182788E-3</v>
      </c>
      <c r="D28" s="9">
        <v>41846</v>
      </c>
      <c r="E28" s="7">
        <v>2</v>
      </c>
    </row>
    <row r="29" spans="1:5">
      <c r="A29" s="11" t="s">
        <v>20</v>
      </c>
      <c r="B29" s="8">
        <v>1.5555555555555553E-2</v>
      </c>
      <c r="C29" s="8">
        <f>B29/$G$13</f>
        <v>5.0179211469534041E-3</v>
      </c>
      <c r="D29" s="9">
        <v>41846</v>
      </c>
      <c r="E29" s="7">
        <v>3</v>
      </c>
    </row>
    <row r="30" spans="1:5">
      <c r="A30" s="11" t="s">
        <v>34</v>
      </c>
      <c r="B30" s="8">
        <v>1.6030092592592592E-2</v>
      </c>
      <c r="C30" s="8">
        <f>B30/$G$13</f>
        <v>5.1709976105137395E-3</v>
      </c>
      <c r="D30" s="9">
        <v>41846</v>
      </c>
      <c r="E30" s="7">
        <v>4</v>
      </c>
    </row>
    <row r="31" spans="1:5">
      <c r="A31" s="7" t="s">
        <v>29</v>
      </c>
      <c r="B31" s="8">
        <v>1.6157407407407409E-2</v>
      </c>
      <c r="C31" s="8">
        <f>B31/$G$13</f>
        <v>5.2120669056152933E-3</v>
      </c>
      <c r="D31" s="9">
        <v>41741</v>
      </c>
      <c r="E31" s="7">
        <v>5</v>
      </c>
    </row>
    <row r="32" spans="1:5">
      <c r="A32" s="7" t="s">
        <v>62</v>
      </c>
      <c r="B32" s="8">
        <v>1.6550925925925924E-2</v>
      </c>
      <c r="C32" s="8">
        <f>B32/$G$13</f>
        <v>5.3390083632019105E-3</v>
      </c>
      <c r="D32" s="9">
        <v>41741</v>
      </c>
      <c r="E32" s="7">
        <v>6</v>
      </c>
    </row>
    <row r="33" spans="1:5">
      <c r="A33" s="7" t="s">
        <v>79</v>
      </c>
      <c r="B33" s="8">
        <v>1.6701388888888887E-2</v>
      </c>
      <c r="C33" s="8">
        <f>B33/$G$13</f>
        <v>5.387544802867383E-3</v>
      </c>
      <c r="D33" s="9">
        <v>41713</v>
      </c>
      <c r="E33" s="7">
        <v>7</v>
      </c>
    </row>
    <row r="34" spans="1:5">
      <c r="A34" s="11" t="s">
        <v>30</v>
      </c>
      <c r="B34" s="8">
        <v>1.8402777777777778E-2</v>
      </c>
      <c r="C34" s="8">
        <f>B34/$G$13</f>
        <v>5.9363799283154118E-3</v>
      </c>
      <c r="D34" s="9">
        <v>41846</v>
      </c>
      <c r="E34" s="7">
        <v>8</v>
      </c>
    </row>
    <row r="35" spans="1:5">
      <c r="A35" s="11" t="s">
        <v>69</v>
      </c>
      <c r="B35" s="8">
        <v>2.0300925925925927E-2</v>
      </c>
      <c r="C35" s="8">
        <f>B35/$G$13</f>
        <v>6.5486857825567506E-3</v>
      </c>
      <c r="D35" s="9">
        <v>41769</v>
      </c>
      <c r="E35" s="7">
        <v>9</v>
      </c>
    </row>
    <row r="36" spans="1:5">
      <c r="A36" s="7" t="s">
        <v>94</v>
      </c>
      <c r="B36" s="8">
        <v>2.0995370370370373E-2</v>
      </c>
      <c r="C36" s="8">
        <f>B36/$G$13</f>
        <v>6.7727001194743137E-3</v>
      </c>
      <c r="D36" s="9">
        <v>41734</v>
      </c>
      <c r="E36" s="7">
        <v>10</v>
      </c>
    </row>
  </sheetData>
  <sortState ref="A2:E24">
    <sortCondition ref="B24"/>
  </sortState>
  <conditionalFormatting sqref="A27:A1048576 A1:A25">
    <cfRule type="duplicateValues" dxfId="1" priority="2"/>
  </conditionalFormatting>
  <conditionalFormatting sqref="A26">
    <cfRule type="duplicateValues" dxfId="0" priority="1"/>
  </conditionalFormatting>
  <hyperlinks>
    <hyperlink ref="G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H9" sqref="H9"/>
    </sheetView>
  </sheetViews>
  <sheetFormatPr defaultRowHeight="15"/>
  <cols>
    <col min="1" max="1" width="38.28515625" customWidth="1"/>
    <col min="2" max="3" width="13.7109375" customWidth="1"/>
    <col min="4" max="4" width="17.7109375" customWidth="1"/>
    <col min="8" max="8" width="50.140625" bestFit="1" customWidth="1"/>
  </cols>
  <sheetData>
    <row r="1" spans="1:8">
      <c r="A1" s="3" t="s">
        <v>0</v>
      </c>
      <c r="B1" s="3" t="s">
        <v>1</v>
      </c>
      <c r="C1" s="3" t="s">
        <v>54</v>
      </c>
      <c r="D1" s="3" t="s">
        <v>2</v>
      </c>
      <c r="E1" s="37" t="s">
        <v>65</v>
      </c>
    </row>
    <row r="2" spans="1:8">
      <c r="A2" s="11" t="s">
        <v>72</v>
      </c>
      <c r="B2" s="8">
        <v>1.1817129629629629E-2</v>
      </c>
      <c r="C2" s="8">
        <f>B2/$H$20</f>
        <v>3.8119772998805252E-3</v>
      </c>
      <c r="D2" s="9">
        <v>41755</v>
      </c>
      <c r="E2" s="7">
        <v>1</v>
      </c>
      <c r="H2" s="6" t="s">
        <v>26</v>
      </c>
    </row>
    <row r="3" spans="1:8">
      <c r="A3" s="11" t="s">
        <v>4</v>
      </c>
      <c r="B3" s="8">
        <v>1.1967592592592592E-2</v>
      </c>
      <c r="C3" s="8">
        <f>B3/$H$20</f>
        <v>3.8605137395459972E-3</v>
      </c>
      <c r="D3" s="9">
        <v>41733</v>
      </c>
      <c r="E3" s="7">
        <v>2</v>
      </c>
      <c r="H3" s="10" t="s">
        <v>74</v>
      </c>
    </row>
    <row r="4" spans="1:8">
      <c r="A4" s="11" t="s">
        <v>21</v>
      </c>
      <c r="B4" s="8">
        <v>1.2326388888888888E-2</v>
      </c>
      <c r="C4" s="8">
        <f>B4/$H$20</f>
        <v>3.9762544802867377E-3</v>
      </c>
      <c r="D4" s="9">
        <v>41699</v>
      </c>
      <c r="E4" s="7">
        <v>3</v>
      </c>
      <c r="H4" s="6" t="s">
        <v>27</v>
      </c>
    </row>
    <row r="5" spans="1:8">
      <c r="A5" s="11" t="s">
        <v>52</v>
      </c>
      <c r="B5" s="8">
        <v>1.2638888888888889E-2</v>
      </c>
      <c r="C5" s="8">
        <f>B5/$H$20</f>
        <v>4.0770609318996412E-3</v>
      </c>
      <c r="D5" s="9">
        <v>41804</v>
      </c>
      <c r="E5" s="7">
        <v>4</v>
      </c>
    </row>
    <row r="6" spans="1:8">
      <c r="A6" s="7" t="s">
        <v>64</v>
      </c>
      <c r="B6" s="8">
        <v>1.2824074074074073E-2</v>
      </c>
      <c r="C6" s="8">
        <f>B6/$H$20</f>
        <v>4.1367980884109909E-3</v>
      </c>
      <c r="D6" s="9">
        <v>41776</v>
      </c>
      <c r="E6" s="7">
        <v>5</v>
      </c>
    </row>
    <row r="7" spans="1:8">
      <c r="A7" s="11" t="s">
        <v>131</v>
      </c>
      <c r="B7" s="8">
        <v>1.2858796296296297E-2</v>
      </c>
      <c r="C7" s="58">
        <f>B7/$H$20</f>
        <v>4.1479988052568698E-3</v>
      </c>
      <c r="D7" s="9">
        <v>41792</v>
      </c>
      <c r="E7" s="7">
        <v>6</v>
      </c>
      <c r="H7" s="52" t="s">
        <v>103</v>
      </c>
    </row>
    <row r="8" spans="1:8">
      <c r="A8" s="11" t="s">
        <v>88</v>
      </c>
      <c r="B8" s="8">
        <v>1.3043981481481483E-2</v>
      </c>
      <c r="C8" s="8">
        <f>B8/$H$20</f>
        <v>4.2077359617682204E-3</v>
      </c>
      <c r="D8" s="9">
        <v>41762</v>
      </c>
      <c r="E8" s="7">
        <v>7</v>
      </c>
      <c r="H8" s="52" t="s">
        <v>132</v>
      </c>
    </row>
    <row r="9" spans="1:8">
      <c r="A9" s="11" t="s">
        <v>6</v>
      </c>
      <c r="B9" s="8">
        <v>1.3599537037037037E-2</v>
      </c>
      <c r="C9" s="8">
        <f>B9/$H$20</f>
        <v>4.3869474313022695E-3</v>
      </c>
      <c r="D9" s="9">
        <v>41748</v>
      </c>
      <c r="E9" s="7">
        <v>8</v>
      </c>
    </row>
    <row r="10" spans="1:8">
      <c r="A10" s="11" t="s">
        <v>31</v>
      </c>
      <c r="B10" s="8">
        <v>1.3773148148148147E-2</v>
      </c>
      <c r="C10" s="8">
        <f>B10/$H$20</f>
        <v>4.4429510155316598E-3</v>
      </c>
      <c r="D10" s="9">
        <v>41762</v>
      </c>
      <c r="E10" s="7">
        <v>9</v>
      </c>
    </row>
    <row r="11" spans="1:8">
      <c r="A11" s="7" t="s">
        <v>96</v>
      </c>
      <c r="B11" s="8">
        <v>1.4259259259259261E-2</v>
      </c>
      <c r="C11" s="8">
        <f>B11/$H$20</f>
        <v>4.5997610513739554E-3</v>
      </c>
      <c r="D11" s="9">
        <v>41733</v>
      </c>
      <c r="E11" s="7">
        <v>10</v>
      </c>
    </row>
    <row r="12" spans="1:8">
      <c r="A12" s="11" t="s">
        <v>126</v>
      </c>
      <c r="B12" s="8">
        <v>1.4421296296296295E-2</v>
      </c>
      <c r="C12" s="8">
        <f>B12/$H$20</f>
        <v>4.6520310633213855E-3</v>
      </c>
      <c r="D12" s="9">
        <v>41816</v>
      </c>
      <c r="E12" s="7">
        <v>11</v>
      </c>
    </row>
    <row r="13" spans="1:8">
      <c r="A13" s="7" t="s">
        <v>53</v>
      </c>
      <c r="B13" s="8">
        <v>1.4444444444444446E-2</v>
      </c>
      <c r="C13" s="8">
        <f>B13/$H$20</f>
        <v>4.6594982078853051E-3</v>
      </c>
      <c r="D13" s="9">
        <v>41699</v>
      </c>
      <c r="E13" s="7">
        <v>12</v>
      </c>
    </row>
    <row r="14" spans="1:8">
      <c r="A14" s="11" t="s">
        <v>93</v>
      </c>
      <c r="B14" s="8">
        <v>1.4571759259259258E-2</v>
      </c>
      <c r="C14" s="8">
        <f>B14/$H$20</f>
        <v>4.7005675029868571E-3</v>
      </c>
      <c r="D14" s="9">
        <v>41816</v>
      </c>
      <c r="E14" s="7">
        <v>13</v>
      </c>
    </row>
    <row r="15" spans="1:8">
      <c r="A15" s="7" t="s">
        <v>11</v>
      </c>
      <c r="B15" s="8">
        <v>1.4583333333333332E-2</v>
      </c>
      <c r="C15" s="8">
        <f>B15/$H$20</f>
        <v>4.7043010752688165E-3</v>
      </c>
      <c r="D15" s="9">
        <v>41762</v>
      </c>
      <c r="E15" s="7">
        <v>14</v>
      </c>
    </row>
    <row r="16" spans="1:8">
      <c r="A16" s="11" t="s">
        <v>12</v>
      </c>
      <c r="B16" s="8">
        <v>1.4710648148148148E-2</v>
      </c>
      <c r="C16" s="58">
        <f>B16/$H$20</f>
        <v>4.7453703703703703E-3</v>
      </c>
      <c r="D16" s="9">
        <v>41809</v>
      </c>
      <c r="E16" s="7">
        <v>15</v>
      </c>
    </row>
    <row r="17" spans="1:10">
      <c r="A17" s="11" t="s">
        <v>73</v>
      </c>
      <c r="B17" s="8">
        <v>1.494212962962963E-2</v>
      </c>
      <c r="C17" s="8">
        <f>B17/$H$20</f>
        <v>4.8200418160095583E-3</v>
      </c>
      <c r="D17" s="9">
        <v>41699</v>
      </c>
      <c r="E17" s="7">
        <v>16</v>
      </c>
    </row>
    <row r="18" spans="1:10">
      <c r="A18" s="11" t="s">
        <v>25</v>
      </c>
      <c r="B18" s="8">
        <v>1.5335648148148147E-2</v>
      </c>
      <c r="C18" s="58">
        <f>B18/$H$20</f>
        <v>4.9469832735961764E-3</v>
      </c>
      <c r="D18" s="9">
        <v>41809</v>
      </c>
      <c r="E18" s="7">
        <v>17</v>
      </c>
    </row>
    <row r="19" spans="1:10">
      <c r="A19" s="7" t="s">
        <v>82</v>
      </c>
      <c r="B19" s="8">
        <v>1.5578703703703704E-2</v>
      </c>
      <c r="C19" s="8">
        <f>B19/$H$20</f>
        <v>5.0253882915173237E-3</v>
      </c>
      <c r="D19" s="9">
        <v>41699</v>
      </c>
      <c r="E19" s="7">
        <v>18</v>
      </c>
    </row>
    <row r="20" spans="1:10">
      <c r="A20" s="7" t="s">
        <v>95</v>
      </c>
      <c r="B20" s="8">
        <v>1.5613425925925926E-2</v>
      </c>
      <c r="C20" s="8">
        <f>B20/$H$20</f>
        <v>5.0365890083632018E-3</v>
      </c>
      <c r="D20" s="9">
        <v>41792</v>
      </c>
      <c r="E20" s="7">
        <v>19</v>
      </c>
      <c r="H20">
        <v>3.1</v>
      </c>
      <c r="J20" s="12"/>
    </row>
    <row r="21" spans="1:10">
      <c r="A21" s="11" t="s">
        <v>55</v>
      </c>
      <c r="B21" s="8">
        <v>1.5879629629629629E-2</v>
      </c>
      <c r="C21" s="8">
        <f>B21/$H$20</f>
        <v>5.122461170848267E-3</v>
      </c>
      <c r="D21" s="9">
        <v>41762</v>
      </c>
      <c r="E21" s="7">
        <v>20</v>
      </c>
      <c r="J21" s="12"/>
    </row>
    <row r="22" spans="1:10">
      <c r="A22" s="11" t="s">
        <v>33</v>
      </c>
      <c r="B22" s="8">
        <v>1.59375E-2</v>
      </c>
      <c r="C22" s="8">
        <f>B22/$H$20</f>
        <v>5.1411290322580646E-3</v>
      </c>
      <c r="D22" s="9">
        <v>41769</v>
      </c>
      <c r="E22" s="7">
        <v>21</v>
      </c>
      <c r="J22" s="12"/>
    </row>
    <row r="23" spans="1:10">
      <c r="A23" s="11" t="s">
        <v>16</v>
      </c>
      <c r="B23" s="8">
        <v>1.7361111111111112E-2</v>
      </c>
      <c r="C23" s="8">
        <f>B23/$H$20</f>
        <v>5.600358422939068E-3</v>
      </c>
      <c r="D23" s="9">
        <v>41776</v>
      </c>
      <c r="E23" s="7">
        <v>22</v>
      </c>
      <c r="J23" s="12"/>
    </row>
    <row r="24" spans="1:10">
      <c r="A24" s="11" t="s">
        <v>61</v>
      </c>
      <c r="B24" s="8">
        <v>1.7384259259259262E-2</v>
      </c>
      <c r="C24" s="8">
        <f>B24/$H$20</f>
        <v>5.6078255675029876E-3</v>
      </c>
      <c r="D24" s="9">
        <v>41783</v>
      </c>
      <c r="E24" s="7">
        <v>23</v>
      </c>
    </row>
    <row r="25" spans="1:10">
      <c r="A25" s="11" t="s">
        <v>77</v>
      </c>
      <c r="B25" s="8">
        <v>2.0983796296296296E-2</v>
      </c>
      <c r="C25" s="8">
        <f>B25/$H$20</f>
        <v>6.7689665471923535E-3</v>
      </c>
      <c r="D25" s="9">
        <v>41816</v>
      </c>
      <c r="E25" s="7">
        <v>24</v>
      </c>
    </row>
    <row r="26" spans="1:10">
      <c r="A26" s="7" t="s">
        <v>17</v>
      </c>
      <c r="B26" s="8">
        <v>2.4189814814814817E-2</v>
      </c>
      <c r="C26" s="8">
        <f>B26/$H$20</f>
        <v>7.803166069295102E-3</v>
      </c>
      <c r="D26" s="9">
        <v>41699</v>
      </c>
      <c r="E26" s="7">
        <v>25</v>
      </c>
    </row>
    <row r="27" spans="1:10">
      <c r="A27" s="36"/>
      <c r="B27" s="55"/>
      <c r="C27" s="57"/>
      <c r="D27" s="56"/>
      <c r="E27" s="54"/>
    </row>
    <row r="29" spans="1:10">
      <c r="A29" s="3" t="s">
        <v>0</v>
      </c>
      <c r="B29" s="3" t="s">
        <v>1</v>
      </c>
      <c r="C29" s="3" t="s">
        <v>54</v>
      </c>
      <c r="D29" s="3" t="s">
        <v>2</v>
      </c>
      <c r="E29" s="3" t="s">
        <v>65</v>
      </c>
    </row>
    <row r="30" spans="1:10">
      <c r="A30" s="11" t="s">
        <v>109</v>
      </c>
      <c r="B30" s="8">
        <v>1.2511574074074073E-2</v>
      </c>
      <c r="C30" s="8">
        <f t="shared" ref="C30:C38" si="0">B30/$H$20</f>
        <v>4.0359916367980874E-3</v>
      </c>
      <c r="D30" s="9">
        <v>41776</v>
      </c>
      <c r="E30" s="7">
        <v>1</v>
      </c>
    </row>
    <row r="31" spans="1:10">
      <c r="A31" s="11" t="s">
        <v>15</v>
      </c>
      <c r="B31" s="8">
        <v>1.4340277777777776E-2</v>
      </c>
      <c r="C31" s="8">
        <f t="shared" si="0"/>
        <v>4.62589605734767E-3</v>
      </c>
      <c r="D31" s="9">
        <v>41699</v>
      </c>
      <c r="E31" s="7">
        <v>2</v>
      </c>
    </row>
    <row r="32" spans="1:10">
      <c r="A32" s="11" t="s">
        <v>7</v>
      </c>
      <c r="B32" s="8">
        <v>1.4351851851851852E-2</v>
      </c>
      <c r="C32" s="8">
        <f t="shared" si="0"/>
        <v>4.6296296296296294E-3</v>
      </c>
      <c r="D32" s="9">
        <v>41699</v>
      </c>
      <c r="E32" s="7">
        <v>3</v>
      </c>
    </row>
    <row r="33" spans="1:5">
      <c r="A33" s="11" t="s">
        <v>32</v>
      </c>
      <c r="B33" s="8">
        <v>1.4374999999999999E-2</v>
      </c>
      <c r="C33" s="8">
        <f t="shared" si="0"/>
        <v>4.6370967741935481E-3</v>
      </c>
      <c r="D33" s="9">
        <v>41699</v>
      </c>
      <c r="E33" s="7">
        <v>4</v>
      </c>
    </row>
    <row r="34" spans="1:5">
      <c r="A34" s="7" t="s">
        <v>110</v>
      </c>
      <c r="B34" s="8">
        <v>1.4398148148148148E-2</v>
      </c>
      <c r="C34" s="8">
        <f t="shared" si="0"/>
        <v>4.6445639187574668E-3</v>
      </c>
      <c r="D34" s="9">
        <v>41762</v>
      </c>
      <c r="E34" s="7">
        <v>5</v>
      </c>
    </row>
    <row r="35" spans="1:5">
      <c r="A35" s="11" t="s">
        <v>20</v>
      </c>
      <c r="B35" s="8">
        <v>1.5104166666666667E-2</v>
      </c>
      <c r="C35" s="8">
        <f t="shared" si="0"/>
        <v>4.8723118279569893E-3</v>
      </c>
      <c r="D35" s="9">
        <v>41699</v>
      </c>
      <c r="E35" s="7">
        <v>6</v>
      </c>
    </row>
    <row r="36" spans="1:5">
      <c r="A36" s="11" t="s">
        <v>29</v>
      </c>
      <c r="B36" s="8">
        <v>1.6932870370370369E-2</v>
      </c>
      <c r="C36" s="8">
        <f t="shared" si="0"/>
        <v>5.4622162485065701E-3</v>
      </c>
      <c r="D36" s="9">
        <v>41733</v>
      </c>
      <c r="E36" s="7">
        <v>7</v>
      </c>
    </row>
    <row r="37" spans="1:5">
      <c r="A37" s="11" t="s">
        <v>30</v>
      </c>
      <c r="B37" s="8">
        <v>1.699074074074074E-2</v>
      </c>
      <c r="C37" s="8">
        <f t="shared" si="0"/>
        <v>5.4808841099163678E-3</v>
      </c>
      <c r="D37" s="9">
        <v>41699</v>
      </c>
      <c r="E37" s="7">
        <v>8</v>
      </c>
    </row>
    <row r="38" spans="1:5">
      <c r="A38" s="11" t="s">
        <v>69</v>
      </c>
      <c r="B38" s="8">
        <v>2.0300925925925927E-2</v>
      </c>
      <c r="C38" s="8">
        <f t="shared" si="0"/>
        <v>6.5486857825567506E-3</v>
      </c>
      <c r="D38" s="9">
        <v>41699</v>
      </c>
      <c r="E38" s="7">
        <v>9</v>
      </c>
    </row>
  </sheetData>
  <sortState ref="A2:E26">
    <sortCondition ref="B2"/>
  </sortState>
  <conditionalFormatting sqref="A30:A1048576 A1:A28">
    <cfRule type="duplicateValues" dxfId="3" priority="2"/>
  </conditionalFormatting>
  <conditionalFormatting sqref="A29">
    <cfRule type="duplicateValues" dxfId="2" priority="1"/>
  </conditionalFormatting>
  <hyperlinks>
    <hyperlink ref="H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B15" sqref="B15"/>
    </sheetView>
  </sheetViews>
  <sheetFormatPr defaultRowHeight="15"/>
  <cols>
    <col min="1" max="1" width="38.28515625" customWidth="1"/>
    <col min="2" max="2" width="10" bestFit="1" customWidth="1"/>
    <col min="3" max="4" width="13.7109375" customWidth="1"/>
    <col min="5" max="5" width="17.7109375" customWidth="1"/>
  </cols>
  <sheetData>
    <row r="1" spans="1:8">
      <c r="A1" s="3" t="s">
        <v>0</v>
      </c>
      <c r="B1" s="3" t="s">
        <v>98</v>
      </c>
      <c r="C1" s="3" t="s">
        <v>1</v>
      </c>
      <c r="D1" s="3" t="s">
        <v>54</v>
      </c>
      <c r="E1" s="3" t="s">
        <v>2</v>
      </c>
      <c r="F1" s="3" t="s">
        <v>65</v>
      </c>
    </row>
    <row r="2" spans="1:8">
      <c r="A2" s="11" t="s">
        <v>4</v>
      </c>
      <c r="B2" s="7" t="s">
        <v>100</v>
      </c>
      <c r="C2" s="8">
        <v>0.11628472222222223</v>
      </c>
      <c r="D2" s="8">
        <f>C2/$H$13</f>
        <v>4.4383481764206957E-3</v>
      </c>
      <c r="E2" s="9"/>
      <c r="F2" s="7">
        <v>1</v>
      </c>
    </row>
    <row r="3" spans="1:8">
      <c r="A3" s="11" t="s">
        <v>72</v>
      </c>
      <c r="B3" s="7" t="s">
        <v>101</v>
      </c>
      <c r="C3" s="8">
        <v>0.12428240740740741</v>
      </c>
      <c r="D3" s="8">
        <f>C3/$H$13</f>
        <v>4.743603336160588E-3</v>
      </c>
      <c r="E3" s="9"/>
      <c r="F3" s="7">
        <v>2</v>
      </c>
    </row>
    <row r="4" spans="1:8">
      <c r="A4" s="7" t="s">
        <v>52</v>
      </c>
      <c r="B4" s="7" t="s">
        <v>100</v>
      </c>
      <c r="C4" s="8">
        <v>0.13195601851851851</v>
      </c>
      <c r="D4" s="8">
        <f>C4/$H$13</f>
        <v>5.0364892564320049E-3</v>
      </c>
      <c r="E4" s="9"/>
      <c r="F4" s="7">
        <v>3</v>
      </c>
    </row>
    <row r="5" spans="1:8">
      <c r="A5" s="7" t="s">
        <v>21</v>
      </c>
      <c r="B5" s="7" t="s">
        <v>100</v>
      </c>
      <c r="C5" s="8">
        <v>0.13500000000000001</v>
      </c>
      <c r="D5" s="8">
        <f>C5/$H$13</f>
        <v>5.1526717557251909E-3</v>
      </c>
      <c r="E5" s="9"/>
      <c r="F5" s="7">
        <v>4</v>
      </c>
    </row>
    <row r="6" spans="1:8">
      <c r="A6" s="7" t="s">
        <v>97</v>
      </c>
      <c r="B6" s="7" t="s">
        <v>99</v>
      </c>
      <c r="C6" s="8">
        <v>0.14307870370370371</v>
      </c>
      <c r="D6" s="8">
        <f>C6/$H$13</f>
        <v>5.4610192253322027E-3</v>
      </c>
      <c r="E6" s="9"/>
      <c r="F6" s="7">
        <v>5</v>
      </c>
    </row>
    <row r="7" spans="1:8">
      <c r="A7" s="11" t="s">
        <v>6</v>
      </c>
      <c r="B7" s="7" t="s">
        <v>124</v>
      </c>
      <c r="C7" s="8">
        <v>0.1489351851851852</v>
      </c>
      <c r="D7" s="8">
        <f>C7/$H$13</f>
        <v>5.6845490528696641E-3</v>
      </c>
      <c r="E7" s="9"/>
      <c r="F7" s="7">
        <v>6</v>
      </c>
    </row>
    <row r="8" spans="1:8">
      <c r="A8" s="7" t="s">
        <v>31</v>
      </c>
      <c r="B8" s="7" t="s">
        <v>100</v>
      </c>
      <c r="C8" s="8">
        <v>0.14907407407407405</v>
      </c>
      <c r="D8" s="8">
        <f>C8/$H$13</f>
        <v>5.6898501554990101E-3</v>
      </c>
      <c r="E8" s="9"/>
      <c r="F8" s="7">
        <v>7</v>
      </c>
    </row>
    <row r="9" spans="1:8">
      <c r="A9" s="11" t="s">
        <v>8</v>
      </c>
      <c r="B9" s="7" t="s">
        <v>124</v>
      </c>
      <c r="C9" s="8">
        <v>0.15461805555555555</v>
      </c>
      <c r="D9" s="8">
        <f>C9/$H$13</f>
        <v>5.9014525021204413E-3</v>
      </c>
      <c r="E9" s="9"/>
      <c r="F9" s="7">
        <v>8</v>
      </c>
    </row>
    <row r="10" spans="1:8">
      <c r="A10" s="11" t="s">
        <v>73</v>
      </c>
      <c r="B10" s="7" t="s">
        <v>100</v>
      </c>
      <c r="C10" s="8">
        <v>0.16378472222222221</v>
      </c>
      <c r="D10" s="8">
        <f>C10/$H$13</f>
        <v>6.2513252756573367E-3</v>
      </c>
      <c r="E10" s="9"/>
      <c r="F10" s="7">
        <v>9</v>
      </c>
    </row>
    <row r="11" spans="1:8">
      <c r="A11" s="11" t="s">
        <v>86</v>
      </c>
      <c r="B11" s="7" t="s">
        <v>125</v>
      </c>
      <c r="C11" s="8">
        <v>0.19761574074074073</v>
      </c>
      <c r="D11" s="8">
        <f>C11/$H$13</f>
        <v>7.5425855244557532E-3</v>
      </c>
      <c r="E11" s="9"/>
      <c r="F11" s="7">
        <v>10</v>
      </c>
    </row>
    <row r="12" spans="1:8">
      <c r="A12" s="11"/>
      <c r="B12" s="7"/>
      <c r="C12" s="8"/>
      <c r="D12" s="8">
        <f>C12/$H$13</f>
        <v>0</v>
      </c>
      <c r="E12" s="9"/>
      <c r="F12" s="7">
        <v>11</v>
      </c>
    </row>
    <row r="13" spans="1:8">
      <c r="A13" s="11"/>
      <c r="B13" s="7"/>
      <c r="C13" s="8"/>
      <c r="D13" s="8">
        <f>C13/$H$13</f>
        <v>0</v>
      </c>
      <c r="E13" s="9"/>
      <c r="F13" s="7">
        <v>12</v>
      </c>
      <c r="H13">
        <v>26.2</v>
      </c>
    </row>
    <row r="14" spans="1:8">
      <c r="A14" s="11"/>
      <c r="B14" s="7"/>
      <c r="C14" s="8"/>
      <c r="D14" s="8">
        <f>C14/$H$13</f>
        <v>0</v>
      </c>
      <c r="E14" s="9"/>
      <c r="F14" s="7">
        <v>13</v>
      </c>
    </row>
    <row r="15" spans="1:8">
      <c r="A15" s="11"/>
      <c r="B15" s="7"/>
      <c r="C15" s="8"/>
      <c r="D15" s="8">
        <f>C15/$H$13</f>
        <v>0</v>
      </c>
      <c r="E15" s="46"/>
      <c r="F15" s="7">
        <v>14</v>
      </c>
    </row>
    <row r="16" spans="1:8">
      <c r="A16" s="11"/>
      <c r="B16" s="7"/>
      <c r="C16" s="8"/>
      <c r="D16" s="8">
        <f>C16/$H$13</f>
        <v>0</v>
      </c>
      <c r="E16" s="9"/>
      <c r="F16" s="7">
        <v>15</v>
      </c>
    </row>
    <row r="17" spans="1:6">
      <c r="A17" s="7"/>
      <c r="B17" s="7"/>
      <c r="C17" s="8"/>
      <c r="D17" s="8">
        <f>C17/$H$13</f>
        <v>0</v>
      </c>
      <c r="E17" s="9"/>
      <c r="F17" s="7">
        <v>16</v>
      </c>
    </row>
    <row r="19" spans="1:6">
      <c r="A19" s="3" t="s">
        <v>0</v>
      </c>
      <c r="B19" s="3" t="s">
        <v>98</v>
      </c>
      <c r="C19" s="3" t="s">
        <v>1</v>
      </c>
      <c r="D19" s="3" t="s">
        <v>54</v>
      </c>
      <c r="E19" s="3" t="s">
        <v>2</v>
      </c>
      <c r="F19" s="3" t="s">
        <v>65</v>
      </c>
    </row>
    <row r="20" spans="1:6">
      <c r="A20" s="7" t="s">
        <v>20</v>
      </c>
      <c r="B20" s="7" t="s">
        <v>100</v>
      </c>
      <c r="C20" s="8">
        <v>0.13998842592592592</v>
      </c>
      <c r="D20" s="8">
        <f t="shared" ref="D20:D29" si="0">C20/$H$13</f>
        <v>5.3430696918292334E-3</v>
      </c>
      <c r="E20" s="9"/>
      <c r="F20" s="7">
        <v>1</v>
      </c>
    </row>
    <row r="21" spans="1:6">
      <c r="A21" s="7" t="s">
        <v>7</v>
      </c>
      <c r="B21" s="7" t="s">
        <v>100</v>
      </c>
      <c r="C21" s="8">
        <v>0.14570601851851853</v>
      </c>
      <c r="D21" s="8">
        <f t="shared" si="0"/>
        <v>5.5612984167373487E-3</v>
      </c>
      <c r="E21" s="9"/>
      <c r="F21" s="7">
        <v>2</v>
      </c>
    </row>
    <row r="22" spans="1:6">
      <c r="A22" s="7"/>
      <c r="B22" s="7"/>
      <c r="C22" s="8"/>
      <c r="D22" s="8">
        <f t="shared" si="0"/>
        <v>0</v>
      </c>
      <c r="E22" s="9"/>
      <c r="F22" s="7">
        <v>3</v>
      </c>
    </row>
    <row r="23" spans="1:6">
      <c r="A23" s="7"/>
      <c r="B23" s="7"/>
      <c r="C23" s="8"/>
      <c r="D23" s="8">
        <f t="shared" si="0"/>
        <v>0</v>
      </c>
      <c r="E23" s="9"/>
      <c r="F23" s="7">
        <v>4</v>
      </c>
    </row>
    <row r="24" spans="1:6">
      <c r="A24" s="7"/>
      <c r="B24" s="7"/>
      <c r="C24" s="8"/>
      <c r="D24" s="8">
        <f t="shared" si="0"/>
        <v>0</v>
      </c>
      <c r="E24" s="9"/>
      <c r="F24" s="7"/>
    </row>
    <row r="25" spans="1:6">
      <c r="A25" s="11"/>
      <c r="B25" s="7"/>
      <c r="C25" s="8"/>
      <c r="D25" s="8">
        <f t="shared" si="0"/>
        <v>0</v>
      </c>
      <c r="E25" s="9"/>
      <c r="F25" s="7"/>
    </row>
    <row r="26" spans="1:6">
      <c r="A26" s="7"/>
      <c r="B26" s="7"/>
      <c r="C26" s="8"/>
      <c r="D26" s="8">
        <f t="shared" si="0"/>
        <v>0</v>
      </c>
      <c r="E26" s="9"/>
      <c r="F26" s="7"/>
    </row>
    <row r="27" spans="1:6">
      <c r="A27" s="11"/>
      <c r="B27" s="7"/>
      <c r="C27" s="8"/>
      <c r="D27" s="8">
        <f t="shared" si="0"/>
        <v>0</v>
      </c>
      <c r="E27" s="9"/>
      <c r="F27" s="7"/>
    </row>
    <row r="28" spans="1:6">
      <c r="A28" s="11"/>
      <c r="B28" s="7"/>
      <c r="C28" s="8"/>
      <c r="D28" s="8">
        <f t="shared" si="0"/>
        <v>0</v>
      </c>
      <c r="E28" s="9"/>
      <c r="F28" s="7"/>
    </row>
    <row r="29" spans="1:6">
      <c r="A29" s="11"/>
      <c r="B29" s="7"/>
      <c r="C29" s="8"/>
      <c r="D29" s="8">
        <f t="shared" si="0"/>
        <v>0</v>
      </c>
      <c r="E29" s="9"/>
      <c r="F29" s="7"/>
    </row>
  </sheetData>
  <sortState ref="A2:F17">
    <sortCondition ref="C2"/>
  </sortState>
  <conditionalFormatting sqref="A19">
    <cfRule type="duplicateValues" dxfId="12" priority="8"/>
  </conditionalFormatting>
  <conditionalFormatting sqref="A1:A18 A20:A29">
    <cfRule type="duplicateValues" dxfId="11" priority="9"/>
  </conditionalFormatting>
  <conditionalFormatting sqref="B1">
    <cfRule type="duplicateValues" dxfId="10" priority="2"/>
  </conditionalFormatting>
  <conditionalFormatting sqref="B19">
    <cfRule type="duplicateValues" dxfId="9" priority="1"/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F10" sqref="F10"/>
    </sheetView>
  </sheetViews>
  <sheetFormatPr defaultRowHeight="15"/>
  <cols>
    <col min="1" max="1" width="13.85546875" customWidth="1"/>
    <col min="2" max="2" width="33.42578125" customWidth="1"/>
    <col min="3" max="3" width="9.28515625" customWidth="1"/>
    <col min="4" max="4" width="9.7109375" customWidth="1"/>
    <col min="5" max="5" width="16.140625" customWidth="1"/>
    <col min="6" max="6" width="9.28515625" customWidth="1"/>
    <col min="7" max="7" width="12.7109375" customWidth="1"/>
    <col min="8" max="8" width="11" customWidth="1"/>
  </cols>
  <sheetData>
    <row r="1" spans="1:6" ht="45">
      <c r="B1" s="49"/>
      <c r="C1" s="48" t="s">
        <v>38</v>
      </c>
      <c r="D1" s="48" t="s">
        <v>39</v>
      </c>
    </row>
    <row r="2" spans="1:6">
      <c r="B2" s="7">
        <v>1</v>
      </c>
      <c r="C2" s="8">
        <v>1.1886574074074075E-2</v>
      </c>
      <c r="D2" s="8">
        <v>2.3310185185185187E-2</v>
      </c>
    </row>
    <row r="3" spans="1:6">
      <c r="B3" s="7">
        <v>2</v>
      </c>
      <c r="C3" s="19">
        <v>1.2118055555555556E-2</v>
      </c>
      <c r="D3" s="19">
        <v>2.3321759259259261E-2</v>
      </c>
      <c r="E3" s="13"/>
      <c r="F3" s="13"/>
    </row>
    <row r="4" spans="1:6">
      <c r="B4" s="7">
        <v>3</v>
      </c>
      <c r="C4" s="8">
        <v>1.247685185185185E-2</v>
      </c>
      <c r="D4" s="8">
        <v>2.3634259259259258E-2</v>
      </c>
      <c r="E4" s="12"/>
      <c r="F4" s="12"/>
    </row>
    <row r="5" spans="1:6">
      <c r="B5" s="7" t="s">
        <v>40</v>
      </c>
      <c r="C5" s="21">
        <f>SUM(C2:C4)</f>
        <v>3.6481481481481483E-2</v>
      </c>
      <c r="D5" s="8">
        <f>SUM(D2:D4)</f>
        <v>7.0266203703703706E-2</v>
      </c>
      <c r="F5" s="12"/>
    </row>
    <row r="6" spans="1:6">
      <c r="B6" s="7" t="s">
        <v>41</v>
      </c>
      <c r="C6" s="7"/>
      <c r="D6" s="22">
        <f>D5/C5</f>
        <v>1.9260786802030456</v>
      </c>
      <c r="F6" s="15"/>
    </row>
    <row r="7" spans="1:6">
      <c r="D7" s="14"/>
      <c r="F7" s="15"/>
    </row>
    <row r="8" spans="1:6">
      <c r="D8" s="14"/>
      <c r="F8" s="15"/>
    </row>
    <row r="9" spans="1:6" ht="60">
      <c r="A9" s="48" t="s">
        <v>46</v>
      </c>
      <c r="B9" s="49" t="s">
        <v>0</v>
      </c>
      <c r="C9" s="48" t="s">
        <v>42</v>
      </c>
      <c r="D9" s="48" t="s">
        <v>47</v>
      </c>
      <c r="E9" s="48" t="s">
        <v>48</v>
      </c>
      <c r="F9" s="48" t="s">
        <v>49</v>
      </c>
    </row>
    <row r="10" spans="1:6">
      <c r="A10" s="7">
        <v>1</v>
      </c>
      <c r="B10" s="7" t="s">
        <v>18</v>
      </c>
      <c r="C10" s="18" t="s">
        <v>44</v>
      </c>
      <c r="D10" s="19">
        <v>2.3993055555555556E-2</v>
      </c>
      <c r="E10" s="19"/>
      <c r="F10" s="19">
        <f>D10</f>
        <v>2.3993055555555556E-2</v>
      </c>
    </row>
    <row r="11" spans="1:6">
      <c r="A11" s="7">
        <v>2</v>
      </c>
      <c r="B11" s="7" t="s">
        <v>32</v>
      </c>
      <c r="C11" s="18" t="s">
        <v>44</v>
      </c>
      <c r="D11" s="19">
        <v>2.7118055555555552E-2</v>
      </c>
      <c r="E11" s="19"/>
      <c r="F11" s="19">
        <f>D11</f>
        <v>2.7118055555555552E-2</v>
      </c>
    </row>
    <row r="12" spans="1:6">
      <c r="A12" s="7">
        <v>3</v>
      </c>
      <c r="B12" s="7" t="s">
        <v>15</v>
      </c>
      <c r="C12" s="18" t="s">
        <v>43</v>
      </c>
      <c r="D12" s="19">
        <v>1.4120370370370368E-2</v>
      </c>
      <c r="E12" s="19">
        <f>D12*$D$6</f>
        <v>2.7196944326941148E-2</v>
      </c>
      <c r="F12" s="19">
        <f>E12</f>
        <v>2.7196944326941148E-2</v>
      </c>
    </row>
    <row r="13" spans="1:6">
      <c r="A13" s="7">
        <v>4</v>
      </c>
      <c r="B13" s="7" t="s">
        <v>7</v>
      </c>
      <c r="C13" s="18" t="s">
        <v>43</v>
      </c>
      <c r="D13" s="19">
        <v>1.4490740740740742E-2</v>
      </c>
      <c r="E13" s="19">
        <f>D13*$D$6</f>
        <v>2.7910306801090433E-2</v>
      </c>
      <c r="F13" s="19">
        <f>E13</f>
        <v>2.7910306801090433E-2</v>
      </c>
    </row>
    <row r="14" spans="1:6">
      <c r="A14" s="7">
        <v>5</v>
      </c>
      <c r="B14" s="7" t="s">
        <v>76</v>
      </c>
      <c r="C14" s="18" t="s">
        <v>43</v>
      </c>
      <c r="D14" s="19">
        <v>1.4502314814814815E-2</v>
      </c>
      <c r="E14" s="19">
        <f>D14*$D$6</f>
        <v>2.7932599378407596E-2</v>
      </c>
      <c r="F14" s="19">
        <f>E14</f>
        <v>2.7932599378407596E-2</v>
      </c>
    </row>
    <row r="15" spans="1:6">
      <c r="A15" s="7">
        <v>6</v>
      </c>
      <c r="B15" s="7" t="s">
        <v>83</v>
      </c>
      <c r="C15" s="18" t="s">
        <v>43</v>
      </c>
      <c r="D15" s="19">
        <v>1.4710648148148148E-2</v>
      </c>
      <c r="E15" s="19">
        <f>D15*$D$6</f>
        <v>2.8333865770116561E-2</v>
      </c>
      <c r="F15" s="19">
        <f>E15</f>
        <v>2.8333865770116561E-2</v>
      </c>
    </row>
    <row r="16" spans="1:6">
      <c r="A16" s="7">
        <v>7</v>
      </c>
      <c r="B16" s="7" t="s">
        <v>34</v>
      </c>
      <c r="C16" s="18" t="s">
        <v>44</v>
      </c>
      <c r="D16" s="19">
        <v>2.90162037037037E-2</v>
      </c>
      <c r="E16" s="19"/>
      <c r="F16" s="19">
        <f>D16</f>
        <v>2.90162037037037E-2</v>
      </c>
    </row>
    <row r="17" spans="1:6">
      <c r="A17" s="7">
        <v>8</v>
      </c>
      <c r="B17" s="7" t="s">
        <v>19</v>
      </c>
      <c r="C17" s="18" t="s">
        <v>43</v>
      </c>
      <c r="D17" s="19">
        <v>1.5335648148148147E-2</v>
      </c>
      <c r="E17" s="19">
        <f>D17*$D$6</f>
        <v>2.9537664945243465E-2</v>
      </c>
      <c r="F17" s="19">
        <f>E17</f>
        <v>2.9537664945243465E-2</v>
      </c>
    </row>
    <row r="18" spans="1:6">
      <c r="A18" s="7">
        <v>9</v>
      </c>
      <c r="B18" s="7" t="s">
        <v>20</v>
      </c>
      <c r="C18" s="18" t="s">
        <v>44</v>
      </c>
      <c r="D18" s="19">
        <v>2.9675925925925925E-2</v>
      </c>
      <c r="E18" s="19"/>
      <c r="F18" s="19">
        <f>D18</f>
        <v>2.9675925925925925E-2</v>
      </c>
    </row>
    <row r="19" spans="1:6">
      <c r="A19" s="7">
        <v>10</v>
      </c>
      <c r="B19" s="7" t="s">
        <v>29</v>
      </c>
      <c r="C19" s="18" t="s">
        <v>43</v>
      </c>
      <c r="D19" s="19">
        <v>1.7453703703703704E-2</v>
      </c>
      <c r="E19" s="19">
        <f>D19*$D$6</f>
        <v>3.3617206594284639E-2</v>
      </c>
      <c r="F19" s="19">
        <f>E19</f>
        <v>3.3617206594284639E-2</v>
      </c>
    </row>
    <row r="20" spans="1:6">
      <c r="A20" s="7">
        <v>11</v>
      </c>
      <c r="B20" s="7" t="s">
        <v>84</v>
      </c>
      <c r="C20" s="18" t="s">
        <v>44</v>
      </c>
      <c r="D20" s="19">
        <v>4.02662037037037E-2</v>
      </c>
      <c r="E20" s="19"/>
      <c r="F20" s="19">
        <f>D20</f>
        <v>4.02662037037037E-2</v>
      </c>
    </row>
  </sheetData>
  <sortState ref="A10:F20">
    <sortCondition ref="F1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B26" sqref="B26"/>
    </sheetView>
  </sheetViews>
  <sheetFormatPr defaultRowHeight="15"/>
  <cols>
    <col min="1" max="1" width="14.5703125" style="13" customWidth="1"/>
    <col min="2" max="2" width="34" bestFit="1" customWidth="1"/>
    <col min="3" max="3" width="11.28515625" style="13" customWidth="1"/>
    <col min="4" max="4" width="10.5703125" style="13" customWidth="1"/>
    <col min="5" max="7" width="13" style="13" customWidth="1"/>
  </cols>
  <sheetData>
    <row r="1" spans="1:13" ht="30">
      <c r="B1" s="7"/>
      <c r="C1" s="18" t="s">
        <v>38</v>
      </c>
      <c r="D1" s="18" t="s">
        <v>39</v>
      </c>
    </row>
    <row r="2" spans="1:13">
      <c r="B2" s="7">
        <v>1</v>
      </c>
      <c r="C2" s="19">
        <v>1.0497685185185186E-2</v>
      </c>
      <c r="D2" s="8">
        <v>1.9479166666666669E-2</v>
      </c>
    </row>
    <row r="3" spans="1:13">
      <c r="B3" s="7">
        <v>2</v>
      </c>
      <c r="C3" s="19">
        <v>1.064814814814815E-2</v>
      </c>
      <c r="D3" s="8">
        <v>1.9988425925925927E-2</v>
      </c>
      <c r="H3" s="13"/>
    </row>
    <row r="4" spans="1:13">
      <c r="B4" s="7">
        <v>3</v>
      </c>
      <c r="C4" s="19">
        <v>1.0706018518518517E-2</v>
      </c>
      <c r="D4" s="8">
        <v>1.9988425925925927E-2</v>
      </c>
      <c r="F4" s="16"/>
      <c r="G4" s="16"/>
      <c r="H4" s="12"/>
    </row>
    <row r="5" spans="1:13">
      <c r="B5" s="7" t="s">
        <v>40</v>
      </c>
      <c r="C5" s="20">
        <f>SUM(C2:C4)</f>
        <v>3.1851851851851853E-2</v>
      </c>
      <c r="D5" s="21">
        <f>SUM(D2:D4)</f>
        <v>5.9456018518518519E-2</v>
      </c>
      <c r="F5" s="16"/>
      <c r="G5" s="16"/>
      <c r="H5" s="12"/>
    </row>
    <row r="6" spans="1:13">
      <c r="B6" s="7" t="s">
        <v>41</v>
      </c>
      <c r="C6" s="18"/>
      <c r="D6" s="22">
        <f>D5/C5</f>
        <v>1.866642441860465</v>
      </c>
      <c r="G6" s="16"/>
      <c r="H6" s="14"/>
      <c r="J6" s="12"/>
      <c r="L6" s="12"/>
      <c r="M6" s="12"/>
    </row>
    <row r="7" spans="1:13">
      <c r="G7" s="16"/>
      <c r="J7" s="12"/>
      <c r="L7" s="12"/>
      <c r="M7" s="12"/>
    </row>
    <row r="8" spans="1:13" ht="75">
      <c r="A8" s="48" t="s">
        <v>46</v>
      </c>
      <c r="B8" s="49" t="s">
        <v>0</v>
      </c>
      <c r="C8" s="48" t="s">
        <v>42</v>
      </c>
      <c r="D8" s="48" t="s">
        <v>47</v>
      </c>
      <c r="E8" s="48" t="s">
        <v>48</v>
      </c>
      <c r="F8" s="48" t="s">
        <v>45</v>
      </c>
      <c r="G8"/>
      <c r="K8" s="12"/>
      <c r="L8" s="12"/>
    </row>
    <row r="9" spans="1:13">
      <c r="A9" s="18">
        <v>1</v>
      </c>
      <c r="B9" s="7" t="s">
        <v>35</v>
      </c>
      <c r="C9" s="18" t="s">
        <v>44</v>
      </c>
      <c r="D9" s="19">
        <v>2.1250000000000002E-2</v>
      </c>
      <c r="E9" s="19"/>
      <c r="F9" s="19">
        <f>D9</f>
        <v>2.1250000000000002E-2</v>
      </c>
      <c r="G9"/>
      <c r="K9" s="17"/>
      <c r="L9" s="17"/>
      <c r="M9" s="14"/>
    </row>
    <row r="10" spans="1:13">
      <c r="A10" s="18">
        <v>2</v>
      </c>
      <c r="B10" s="7" t="s">
        <v>4</v>
      </c>
      <c r="C10" s="18" t="s">
        <v>44</v>
      </c>
      <c r="D10" s="19">
        <v>2.3217592592592592E-2</v>
      </c>
      <c r="E10" s="19"/>
      <c r="F10" s="19">
        <f>D10</f>
        <v>2.3217592592592592E-2</v>
      </c>
      <c r="G10"/>
    </row>
    <row r="11" spans="1:13">
      <c r="A11" s="18">
        <v>3</v>
      </c>
      <c r="B11" s="7" t="s">
        <v>72</v>
      </c>
      <c r="C11" s="18" t="s">
        <v>44</v>
      </c>
      <c r="D11" s="19">
        <v>2.3553240740740739E-2</v>
      </c>
      <c r="E11" s="19"/>
      <c r="F11" s="19">
        <f>D11</f>
        <v>2.3553240740740739E-2</v>
      </c>
      <c r="G11"/>
    </row>
    <row r="12" spans="1:13">
      <c r="A12" s="18">
        <v>4</v>
      </c>
      <c r="B12" s="7" t="s">
        <v>21</v>
      </c>
      <c r="C12" s="18" t="s">
        <v>43</v>
      </c>
      <c r="D12" s="19">
        <v>1.2743055555555556E-2</v>
      </c>
      <c r="E12" s="19">
        <f>D12*$D$6</f>
        <v>2.3786728338985787E-2</v>
      </c>
      <c r="F12" s="19">
        <f>E12</f>
        <v>2.3786728338985787E-2</v>
      </c>
      <c r="G12"/>
    </row>
    <row r="13" spans="1:13">
      <c r="A13" s="18">
        <v>5</v>
      </c>
      <c r="B13" s="7" t="s">
        <v>85</v>
      </c>
      <c r="C13" s="18" t="s">
        <v>43</v>
      </c>
      <c r="D13" s="19">
        <v>1.2789351851851852E-2</v>
      </c>
      <c r="E13" s="19">
        <f>D13*$D$6</f>
        <v>2.3873146970553403E-2</v>
      </c>
      <c r="F13" s="19">
        <f>E13</f>
        <v>2.3873146970553403E-2</v>
      </c>
      <c r="G13"/>
    </row>
    <row r="14" spans="1:13">
      <c r="A14" s="18">
        <v>6</v>
      </c>
      <c r="B14" s="7" t="s">
        <v>52</v>
      </c>
      <c r="C14" s="18" t="s">
        <v>43</v>
      </c>
      <c r="D14" s="19">
        <v>1.2893518518518519E-2</v>
      </c>
      <c r="E14" s="19">
        <f>D14*$D$6</f>
        <v>2.4067588891580536E-2</v>
      </c>
      <c r="F14" s="19">
        <f>E14</f>
        <v>2.4067588891580536E-2</v>
      </c>
      <c r="G14"/>
    </row>
    <row r="15" spans="1:13">
      <c r="A15" s="18">
        <v>7</v>
      </c>
      <c r="B15" s="7" t="s">
        <v>86</v>
      </c>
      <c r="C15" s="18" t="s">
        <v>43</v>
      </c>
      <c r="D15" s="19">
        <v>1.3333333333333334E-2</v>
      </c>
      <c r="E15" s="19">
        <f>D15*$D$6</f>
        <v>2.4888565891472869E-2</v>
      </c>
      <c r="F15" s="19">
        <f>E15</f>
        <v>2.4888565891472869E-2</v>
      </c>
      <c r="G15"/>
    </row>
    <row r="16" spans="1:13">
      <c r="A16" s="18">
        <v>8</v>
      </c>
      <c r="B16" s="7" t="s">
        <v>37</v>
      </c>
      <c r="C16" s="18" t="s">
        <v>44</v>
      </c>
      <c r="D16" s="19">
        <v>2.4895833333333336E-2</v>
      </c>
      <c r="E16" s="19"/>
      <c r="F16" s="19">
        <f>D16</f>
        <v>2.4895833333333336E-2</v>
      </c>
      <c r="G16"/>
    </row>
    <row r="17" spans="1:7">
      <c r="A17" s="18">
        <v>9</v>
      </c>
      <c r="B17" s="7" t="s">
        <v>9</v>
      </c>
      <c r="C17" s="18" t="s">
        <v>43</v>
      </c>
      <c r="D17" s="19">
        <v>1.3495370370370371E-2</v>
      </c>
      <c r="E17" s="19">
        <f>D17*$D$6</f>
        <v>2.5191031101959516E-2</v>
      </c>
      <c r="F17" s="19">
        <f>E17</f>
        <v>2.5191031101959516E-2</v>
      </c>
      <c r="G17"/>
    </row>
    <row r="18" spans="1:7">
      <c r="A18" s="18">
        <v>10</v>
      </c>
      <c r="B18" s="11" t="s">
        <v>88</v>
      </c>
      <c r="C18" s="18" t="s">
        <v>44</v>
      </c>
      <c r="D18" s="19">
        <v>2.5381944444444443E-2</v>
      </c>
      <c r="E18" s="19"/>
      <c r="F18" s="19">
        <f>D18</f>
        <v>2.5381944444444443E-2</v>
      </c>
      <c r="G18"/>
    </row>
    <row r="19" spans="1:7">
      <c r="A19" s="18">
        <v>11</v>
      </c>
      <c r="B19" s="11" t="s">
        <v>70</v>
      </c>
      <c r="C19" s="18" t="s">
        <v>43</v>
      </c>
      <c r="D19" s="19">
        <v>1.3923611111111111E-2</v>
      </c>
      <c r="E19" s="19">
        <f>D19*$D$6</f>
        <v>2.5990403443959947E-2</v>
      </c>
      <c r="F19" s="19">
        <f>E19</f>
        <v>2.5990403443959947E-2</v>
      </c>
      <c r="G19"/>
    </row>
    <row r="20" spans="1:7">
      <c r="A20" s="18">
        <v>12</v>
      </c>
      <c r="B20" s="11" t="s">
        <v>89</v>
      </c>
      <c r="C20" s="18" t="s">
        <v>44</v>
      </c>
      <c r="D20" s="19">
        <v>2.613425925925926E-2</v>
      </c>
      <c r="E20" s="19"/>
      <c r="F20" s="19">
        <f>D20</f>
        <v>2.613425925925926E-2</v>
      </c>
      <c r="G20"/>
    </row>
    <row r="21" spans="1:7">
      <c r="A21" s="18">
        <v>13</v>
      </c>
      <c r="B21" s="7" t="s">
        <v>51</v>
      </c>
      <c r="C21" s="18" t="s">
        <v>43</v>
      </c>
      <c r="D21" s="19">
        <v>1.4143518518518519E-2</v>
      </c>
      <c r="E21" s="19">
        <f>D21*$D$6</f>
        <v>2.6400891943906116E-2</v>
      </c>
      <c r="F21" s="19">
        <f>E21</f>
        <v>2.6400891943906116E-2</v>
      </c>
    </row>
    <row r="22" spans="1:7">
      <c r="A22" s="18">
        <v>14</v>
      </c>
      <c r="B22" s="11" t="s">
        <v>6</v>
      </c>
      <c r="C22" s="18" t="s">
        <v>44</v>
      </c>
      <c r="D22" s="19">
        <v>2.7129629629629632E-2</v>
      </c>
      <c r="E22" s="19"/>
      <c r="F22" s="19">
        <f>D22</f>
        <v>2.7129629629629632E-2</v>
      </c>
    </row>
    <row r="23" spans="1:7">
      <c r="A23" s="18">
        <v>15</v>
      </c>
      <c r="B23" s="7" t="s">
        <v>36</v>
      </c>
      <c r="C23" s="18" t="s">
        <v>44</v>
      </c>
      <c r="D23" s="19">
        <v>2.7164351851851853E-2</v>
      </c>
      <c r="E23" s="19"/>
      <c r="F23" s="19">
        <f>D23</f>
        <v>2.7164351851851853E-2</v>
      </c>
    </row>
    <row r="24" spans="1:7">
      <c r="A24" s="18">
        <v>16</v>
      </c>
      <c r="B24" s="11" t="s">
        <v>25</v>
      </c>
      <c r="C24" s="18" t="s">
        <v>43</v>
      </c>
      <c r="D24" s="19">
        <v>1.5104166666666667E-2</v>
      </c>
      <c r="E24" s="19">
        <f>D24*$D$6</f>
        <v>2.8194078548934107E-2</v>
      </c>
      <c r="F24" s="19">
        <f>E24</f>
        <v>2.8194078548934107E-2</v>
      </c>
    </row>
    <row r="25" spans="1:7">
      <c r="A25" s="18">
        <v>17</v>
      </c>
      <c r="B25" s="7" t="s">
        <v>73</v>
      </c>
      <c r="C25" s="18" t="s">
        <v>44</v>
      </c>
      <c r="D25" s="19">
        <v>2.8206018518518519E-2</v>
      </c>
      <c r="E25" s="19"/>
      <c r="F25" s="19">
        <f>D25</f>
        <v>2.8206018518518519E-2</v>
      </c>
    </row>
    <row r="26" spans="1:7">
      <c r="A26" s="18">
        <v>18</v>
      </c>
      <c r="B26" s="11" t="s">
        <v>87</v>
      </c>
      <c r="C26" s="18" t="s">
        <v>44</v>
      </c>
      <c r="D26" s="19">
        <v>2.8680555555555553E-2</v>
      </c>
      <c r="E26" s="19"/>
      <c r="F26" s="19">
        <f>D26</f>
        <v>2.8680555555555553E-2</v>
      </c>
    </row>
    <row r="27" spans="1:7">
      <c r="A27" s="18">
        <v>19</v>
      </c>
      <c r="B27" s="11" t="s">
        <v>10</v>
      </c>
      <c r="C27" s="18" t="s">
        <v>43</v>
      </c>
      <c r="D27" s="19">
        <v>1.5370370370370369E-2</v>
      </c>
      <c r="E27" s="19">
        <f>D27*$D$6</f>
        <v>2.8690985680447888E-2</v>
      </c>
      <c r="F27" s="19">
        <f>E27</f>
        <v>2.8690985680447888E-2</v>
      </c>
    </row>
    <row r="28" spans="1:7">
      <c r="A28" s="18">
        <v>20</v>
      </c>
      <c r="B28" s="11" t="s">
        <v>13</v>
      </c>
      <c r="C28" s="18" t="s">
        <v>44</v>
      </c>
      <c r="D28" s="19">
        <v>3.0636574074074076E-2</v>
      </c>
      <c r="E28" s="19"/>
      <c r="F28" s="19">
        <f>D28</f>
        <v>3.0636574074074076E-2</v>
      </c>
    </row>
    <row r="29" spans="1:7">
      <c r="A29" s="18">
        <v>21</v>
      </c>
      <c r="B29" s="11" t="s">
        <v>55</v>
      </c>
      <c r="C29" s="18" t="s">
        <v>43</v>
      </c>
      <c r="D29" s="19">
        <v>1.6875000000000001E-2</v>
      </c>
      <c r="E29" s="19">
        <f>D29*$D$6</f>
        <v>3.1499591206395353E-2</v>
      </c>
      <c r="F29" s="19">
        <f>E29</f>
        <v>3.1499591206395353E-2</v>
      </c>
    </row>
    <row r="30" spans="1:7">
      <c r="A30" s="18">
        <v>22</v>
      </c>
      <c r="B30" s="11" t="s">
        <v>16</v>
      </c>
      <c r="C30" s="18" t="s">
        <v>43</v>
      </c>
      <c r="D30" s="19">
        <v>1.7974537037037035E-2</v>
      </c>
      <c r="E30" s="19">
        <f>D30*$D$6</f>
        <v>3.355203370612618E-2</v>
      </c>
      <c r="F30" s="19">
        <f>E30</f>
        <v>3.355203370612618E-2</v>
      </c>
    </row>
  </sheetData>
  <sortState ref="A9:F30">
    <sortCondition ref="F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Women's Leaders</vt:lpstr>
      <vt:lpstr>Men's Leaders</vt:lpstr>
      <vt:lpstr> Junior Results</vt:lpstr>
      <vt:lpstr>Falkirk Parkrun</vt:lpstr>
      <vt:lpstr>Ed Parkrun</vt:lpstr>
      <vt:lpstr>Marathon</vt:lpstr>
      <vt:lpstr>National Road Relays - Womens</vt:lpstr>
      <vt:lpstr>NRR - Mens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and Lou</dc:creator>
  <cp:lastModifiedBy>John Malcolm</cp:lastModifiedBy>
  <dcterms:created xsi:type="dcterms:W3CDTF">2013-03-02T19:02:55Z</dcterms:created>
  <dcterms:modified xsi:type="dcterms:W3CDTF">2014-07-29T10:07:24Z</dcterms:modified>
</cp:coreProperties>
</file>